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77\Desktop\Работа\МП\Паспорта МП Отдела образования АКМР\Сдать\"/>
    </mc:Choice>
  </mc:AlternateContent>
  <xr:revisionPtr revIDLastSave="0" documentId="13_ncr:1_{6CCB2242-8F26-4711-B95D-ACDB3611C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 1" sheetId="1" r:id="rId1"/>
    <sheet name="Приложение № 2" sheetId="2" r:id="rId2"/>
    <sheet name="Приложение №3" sheetId="3" r:id="rId3"/>
  </sheets>
  <definedNames>
    <definedName name="_xlnm.Print_Area" localSheetId="0">'Приложение № 1'!$A$1:$L$224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3" i="1" l="1"/>
  <c r="F223" i="1"/>
  <c r="F222" i="1"/>
  <c r="G220" i="1"/>
  <c r="F220" i="1"/>
  <c r="G219" i="1"/>
  <c r="F219" i="1"/>
  <c r="E155" i="1"/>
  <c r="E156" i="1"/>
  <c r="G151" i="1"/>
  <c r="F151" i="1"/>
  <c r="E148" i="1"/>
  <c r="G150" i="1"/>
  <c r="F150" i="1"/>
  <c r="E150" i="1"/>
  <c r="G149" i="1"/>
  <c r="F149" i="1"/>
  <c r="E149" i="1"/>
  <c r="G135" i="1"/>
  <c r="F135" i="1"/>
  <c r="E132" i="1"/>
  <c r="E133" i="1"/>
  <c r="K131" i="1"/>
  <c r="J131" i="1"/>
  <c r="E131" i="1" s="1"/>
  <c r="I131" i="1"/>
  <c r="H131" i="1"/>
  <c r="E130" i="1"/>
  <c r="E129" i="1"/>
  <c r="E128" i="1"/>
  <c r="K127" i="1"/>
  <c r="J127" i="1"/>
  <c r="I127" i="1"/>
  <c r="H127" i="1"/>
  <c r="E127" i="1" s="1"/>
  <c r="E126" i="1"/>
  <c r="E125" i="1"/>
  <c r="E124" i="1"/>
  <c r="E102" i="1"/>
  <c r="G67" i="1"/>
  <c r="F67" i="1"/>
  <c r="E58" i="1"/>
  <c r="F59" i="1"/>
  <c r="E57" i="1"/>
  <c r="G53" i="1"/>
  <c r="F53" i="1"/>
  <c r="G52" i="1"/>
  <c r="F52" i="1"/>
  <c r="E42" i="1"/>
  <c r="E35" i="1"/>
  <c r="E34" i="1"/>
  <c r="F11" i="2"/>
  <c r="E11" i="2"/>
  <c r="D8" i="2"/>
  <c r="G217" i="1"/>
  <c r="K217" i="1"/>
  <c r="I218" i="1"/>
  <c r="K219" i="1"/>
  <c r="K188" i="1"/>
  <c r="J188" i="1"/>
  <c r="I188" i="1"/>
  <c r="H188" i="1"/>
  <c r="E187" i="1"/>
  <c r="E186" i="1"/>
  <c r="E185" i="1"/>
  <c r="K184" i="1"/>
  <c r="J184" i="1"/>
  <c r="I184" i="1"/>
  <c r="H184" i="1"/>
  <c r="E183" i="1"/>
  <c r="E182" i="1"/>
  <c r="E181" i="1"/>
  <c r="K180" i="1"/>
  <c r="J180" i="1"/>
  <c r="I180" i="1"/>
  <c r="H180" i="1"/>
  <c r="E179" i="1"/>
  <c r="E178" i="1"/>
  <c r="E177" i="1"/>
  <c r="K176" i="1"/>
  <c r="J176" i="1"/>
  <c r="I176" i="1"/>
  <c r="H176" i="1"/>
  <c r="E175" i="1"/>
  <c r="E174" i="1"/>
  <c r="E173" i="1"/>
  <c r="K172" i="1"/>
  <c r="J172" i="1"/>
  <c r="I172" i="1"/>
  <c r="H172" i="1"/>
  <c r="E171" i="1"/>
  <c r="E170" i="1"/>
  <c r="E169" i="1"/>
  <c r="K168" i="1"/>
  <c r="J168" i="1"/>
  <c r="I168" i="1"/>
  <c r="H168" i="1"/>
  <c r="E167" i="1"/>
  <c r="E166" i="1"/>
  <c r="E165" i="1"/>
  <c r="K164" i="1"/>
  <c r="J164" i="1"/>
  <c r="I164" i="1"/>
  <c r="H164" i="1"/>
  <c r="E162" i="1"/>
  <c r="E161" i="1"/>
  <c r="K160" i="1"/>
  <c r="J160" i="1"/>
  <c r="I160" i="1"/>
  <c r="H160" i="1"/>
  <c r="E159" i="1"/>
  <c r="E158" i="1"/>
  <c r="E157" i="1"/>
  <c r="K156" i="1"/>
  <c r="J156" i="1"/>
  <c r="I156" i="1"/>
  <c r="H156" i="1"/>
  <c r="E154" i="1"/>
  <c r="E153" i="1"/>
  <c r="K135" i="1"/>
  <c r="J135" i="1"/>
  <c r="I135" i="1"/>
  <c r="H135" i="1"/>
  <c r="E134" i="1"/>
  <c r="K123" i="1"/>
  <c r="J123" i="1"/>
  <c r="I123" i="1"/>
  <c r="H123" i="1"/>
  <c r="E122" i="1"/>
  <c r="E121" i="1"/>
  <c r="E120" i="1"/>
  <c r="K119" i="1"/>
  <c r="J119" i="1"/>
  <c r="I119" i="1"/>
  <c r="H119" i="1"/>
  <c r="E118" i="1"/>
  <c r="E117" i="1"/>
  <c r="E116" i="1"/>
  <c r="K115" i="1"/>
  <c r="J115" i="1"/>
  <c r="I115" i="1"/>
  <c r="H115" i="1"/>
  <c r="E114" i="1"/>
  <c r="E113" i="1"/>
  <c r="E112" i="1"/>
  <c r="K111" i="1"/>
  <c r="J111" i="1"/>
  <c r="I111" i="1"/>
  <c r="H111" i="1"/>
  <c r="E110" i="1"/>
  <c r="E109" i="1"/>
  <c r="E108" i="1"/>
  <c r="K107" i="1"/>
  <c r="J107" i="1"/>
  <c r="I107" i="1"/>
  <c r="H107" i="1"/>
  <c r="E106" i="1"/>
  <c r="E105" i="1"/>
  <c r="E104" i="1"/>
  <c r="K103" i="1"/>
  <c r="J103" i="1"/>
  <c r="I103" i="1"/>
  <c r="H103" i="1"/>
  <c r="E101" i="1"/>
  <c r="E100" i="1"/>
  <c r="K99" i="1"/>
  <c r="J99" i="1"/>
  <c r="I99" i="1"/>
  <c r="H99" i="1"/>
  <c r="E98" i="1"/>
  <c r="E97" i="1"/>
  <c r="E96" i="1"/>
  <c r="K95" i="1"/>
  <c r="J95" i="1"/>
  <c r="I95" i="1"/>
  <c r="H95" i="1"/>
  <c r="E94" i="1"/>
  <c r="E93" i="1"/>
  <c r="E92" i="1"/>
  <c r="K91" i="1"/>
  <c r="J91" i="1"/>
  <c r="I91" i="1"/>
  <c r="H91" i="1"/>
  <c r="E90" i="1"/>
  <c r="E89" i="1"/>
  <c r="E88" i="1"/>
  <c r="K87" i="1"/>
  <c r="J87" i="1"/>
  <c r="I87" i="1"/>
  <c r="H87" i="1"/>
  <c r="E86" i="1"/>
  <c r="E85" i="1"/>
  <c r="E84" i="1"/>
  <c r="K83" i="1"/>
  <c r="J83" i="1"/>
  <c r="I83" i="1"/>
  <c r="H83" i="1"/>
  <c r="E82" i="1"/>
  <c r="E81" i="1"/>
  <c r="E80" i="1"/>
  <c r="K79" i="1"/>
  <c r="J79" i="1"/>
  <c r="I79" i="1"/>
  <c r="H79" i="1"/>
  <c r="E78" i="1"/>
  <c r="E77" i="1"/>
  <c r="E76" i="1"/>
  <c r="E74" i="1"/>
  <c r="K75" i="1"/>
  <c r="J75" i="1"/>
  <c r="I75" i="1"/>
  <c r="H75" i="1"/>
  <c r="E73" i="1"/>
  <c r="E72" i="1"/>
  <c r="K71" i="1"/>
  <c r="J71" i="1"/>
  <c r="I71" i="1"/>
  <c r="H71" i="1"/>
  <c r="E70" i="1"/>
  <c r="E69" i="1"/>
  <c r="E68" i="1"/>
  <c r="G59" i="1"/>
  <c r="K67" i="1"/>
  <c r="J67" i="1"/>
  <c r="I67" i="1"/>
  <c r="H67" i="1"/>
  <c r="E66" i="1"/>
  <c r="E65" i="1"/>
  <c r="E64" i="1"/>
  <c r="G63" i="1"/>
  <c r="F63" i="1"/>
  <c r="K63" i="1"/>
  <c r="J63" i="1"/>
  <c r="I63" i="1"/>
  <c r="H63" i="1"/>
  <c r="E62" i="1"/>
  <c r="E61" i="1"/>
  <c r="E60" i="1"/>
  <c r="K59" i="1"/>
  <c r="J59" i="1"/>
  <c r="I59" i="1"/>
  <c r="H59" i="1"/>
  <c r="E56" i="1"/>
  <c r="K47" i="1"/>
  <c r="J47" i="1"/>
  <c r="I47" i="1"/>
  <c r="H47" i="1"/>
  <c r="E46" i="1"/>
  <c r="E45" i="1"/>
  <c r="E44" i="1"/>
  <c r="K43" i="1"/>
  <c r="J43" i="1"/>
  <c r="I43" i="1"/>
  <c r="H43" i="1"/>
  <c r="E41" i="1"/>
  <c r="E40" i="1"/>
  <c r="G39" i="1"/>
  <c r="F39" i="1"/>
  <c r="E38" i="1"/>
  <c r="K39" i="1"/>
  <c r="J39" i="1"/>
  <c r="I39" i="1"/>
  <c r="H39" i="1"/>
  <c r="E37" i="1"/>
  <c r="E36" i="1"/>
  <c r="E30" i="1"/>
  <c r="K35" i="1"/>
  <c r="J35" i="1"/>
  <c r="I35" i="1"/>
  <c r="H35" i="1"/>
  <c r="E33" i="1"/>
  <c r="E32" i="1"/>
  <c r="K31" i="1"/>
  <c r="J31" i="1"/>
  <c r="I31" i="1"/>
  <c r="H31" i="1"/>
  <c r="E29" i="1"/>
  <c r="E28" i="1"/>
  <c r="I8" i="1"/>
  <c r="K27" i="1"/>
  <c r="J27" i="1"/>
  <c r="I27" i="1"/>
  <c r="H27" i="1"/>
  <c r="E26" i="1"/>
  <c r="E25" i="1"/>
  <c r="E24" i="1"/>
  <c r="K23" i="1"/>
  <c r="J23" i="1"/>
  <c r="I23" i="1"/>
  <c r="H23" i="1"/>
  <c r="E22" i="1"/>
  <c r="E21" i="1"/>
  <c r="E20" i="1"/>
  <c r="K19" i="1"/>
  <c r="J19" i="1"/>
  <c r="I19" i="1"/>
  <c r="H19" i="1"/>
  <c r="E18" i="1"/>
  <c r="E17" i="1"/>
  <c r="E16" i="1"/>
  <c r="H9" i="1"/>
  <c r="I9" i="1"/>
  <c r="J9" i="1"/>
  <c r="K9" i="1"/>
  <c r="H10" i="1"/>
  <c r="I10" i="1"/>
  <c r="J10" i="1"/>
  <c r="K10" i="1"/>
  <c r="F8" i="1"/>
  <c r="F11" i="1" s="1"/>
  <c r="F54" i="1" s="1"/>
  <c r="G8" i="1"/>
  <c r="G11" i="1" s="1"/>
  <c r="H8" i="1"/>
  <c r="J8" i="1"/>
  <c r="K8" i="1"/>
  <c r="E12" i="1"/>
  <c r="E13" i="1"/>
  <c r="E14" i="1"/>
  <c r="F15" i="1"/>
  <c r="G15" i="1"/>
  <c r="H15" i="1"/>
  <c r="I15" i="1"/>
  <c r="J15" i="1"/>
  <c r="K15" i="1"/>
  <c r="E219" i="1" l="1"/>
  <c r="E103" i="1"/>
  <c r="G54" i="1"/>
  <c r="E54" i="1" s="1"/>
  <c r="G221" i="1"/>
  <c r="E53" i="1"/>
  <c r="D11" i="2"/>
  <c r="I219" i="1"/>
  <c r="J219" i="1"/>
  <c r="H218" i="1"/>
  <c r="J218" i="1"/>
  <c r="F218" i="1"/>
  <c r="H217" i="1"/>
  <c r="H220" i="1"/>
  <c r="I217" i="1"/>
  <c r="E188" i="1"/>
  <c r="I220" i="1"/>
  <c r="J217" i="1"/>
  <c r="F217" i="1"/>
  <c r="F221" i="1" s="1"/>
  <c r="H219" i="1"/>
  <c r="K220" i="1"/>
  <c r="K218" i="1"/>
  <c r="J220" i="1"/>
  <c r="G218" i="1"/>
  <c r="E184" i="1"/>
  <c r="E180" i="1"/>
  <c r="E107" i="1"/>
  <c r="E123" i="1"/>
  <c r="E160" i="1"/>
  <c r="E176" i="1"/>
  <c r="E172" i="1"/>
  <c r="E168" i="1"/>
  <c r="E164" i="1"/>
  <c r="E119" i="1"/>
  <c r="E115" i="1"/>
  <c r="E135" i="1"/>
  <c r="E111" i="1"/>
  <c r="E99" i="1"/>
  <c r="E79" i="1"/>
  <c r="E87" i="1"/>
  <c r="E95" i="1"/>
  <c r="E71" i="1"/>
  <c r="E67" i="1"/>
  <c r="E91" i="1"/>
  <c r="E75" i="1"/>
  <c r="E83" i="1"/>
  <c r="E59" i="1"/>
  <c r="E63" i="1"/>
  <c r="E47" i="1"/>
  <c r="E43" i="1"/>
  <c r="E39" i="1"/>
  <c r="E31" i="1"/>
  <c r="E23" i="1"/>
  <c r="E19" i="1"/>
  <c r="E27" i="1"/>
  <c r="H11" i="1"/>
  <c r="J11" i="1"/>
  <c r="E15" i="1"/>
  <c r="E8" i="1"/>
  <c r="I11" i="1"/>
  <c r="K11" i="1"/>
  <c r="E9" i="1"/>
  <c r="E52" i="1" s="1"/>
  <c r="E10" i="1"/>
  <c r="E151" i="1" l="1"/>
  <c r="E217" i="1"/>
  <c r="E218" i="1"/>
  <c r="E220" i="1"/>
  <c r="E11" i="1"/>
  <c r="H148" i="1"/>
  <c r="H149" i="1"/>
  <c r="I149" i="1"/>
  <c r="J149" i="1"/>
  <c r="K149" i="1"/>
  <c r="H150" i="1"/>
  <c r="I150" i="1"/>
  <c r="J150" i="1"/>
  <c r="K150" i="1"/>
  <c r="I148" i="1"/>
  <c r="J148" i="1"/>
  <c r="K148" i="1"/>
  <c r="H52" i="1"/>
  <c r="I52" i="1"/>
  <c r="J52" i="1"/>
  <c r="K52" i="1"/>
  <c r="H53" i="1"/>
  <c r="I53" i="1"/>
  <c r="J53" i="1"/>
  <c r="K53" i="1"/>
  <c r="G51" i="1"/>
  <c r="H51" i="1"/>
  <c r="I51" i="1"/>
  <c r="J51" i="1"/>
  <c r="K51" i="1"/>
  <c r="F51" i="1"/>
  <c r="G222" i="1" l="1"/>
  <c r="H221" i="1"/>
  <c r="I223" i="1"/>
  <c r="K222" i="1"/>
  <c r="H151" i="1"/>
  <c r="J151" i="1"/>
  <c r="K221" i="1"/>
  <c r="H223" i="1"/>
  <c r="I221" i="1"/>
  <c r="J223" i="1"/>
  <c r="H222" i="1"/>
  <c r="J222" i="1"/>
  <c r="J221" i="1"/>
  <c r="K223" i="1"/>
  <c r="I222" i="1"/>
  <c r="I151" i="1"/>
  <c r="K151" i="1"/>
  <c r="E51" i="1"/>
  <c r="H54" i="1"/>
  <c r="I54" i="1"/>
  <c r="J54" i="1"/>
  <c r="K54" i="1"/>
  <c r="D9" i="2"/>
  <c r="D10" i="2"/>
  <c r="I224" i="1" l="1"/>
  <c r="H224" i="1"/>
  <c r="G224" i="1"/>
  <c r="J224" i="1"/>
  <c r="E221" i="1"/>
  <c r="E222" i="1"/>
  <c r="F224" i="1"/>
  <c r="K224" i="1"/>
  <c r="E224" i="1" l="1"/>
  <c r="E223" i="1"/>
</calcChain>
</file>

<file path=xl/sharedStrings.xml><?xml version="1.0" encoding="utf-8"?>
<sst xmlns="http://schemas.openxmlformats.org/spreadsheetml/2006/main" count="575" uniqueCount="210">
  <si>
    <t>№ п/п</t>
  </si>
  <si>
    <t>Объем затрат(в разрезе источников финансирования)</t>
  </si>
  <si>
    <t>В том числе</t>
  </si>
  <si>
    <t>2026-2031</t>
  </si>
  <si>
    <t xml:space="preserve">Сроки (этапы) исполнения мероприятий. </t>
  </si>
  <si>
    <t>Участники мероприятий</t>
  </si>
  <si>
    <t xml:space="preserve">тыс. рублей </t>
  </si>
  <si>
    <t>Главные распорядители бюджетных средств (ГРБС/РБС)</t>
  </si>
  <si>
    <t>Источник финансирования</t>
  </si>
  <si>
    <t>Срок начала и окончания реализации программы</t>
  </si>
  <si>
    <t>ВСЕГО</t>
  </si>
  <si>
    <t>в том числе по годам, тыс. руб.:</t>
  </si>
  <si>
    <t>Федеральный бюджет</t>
  </si>
  <si>
    <t>Краевой бюджет</t>
  </si>
  <si>
    <t>Местный бюджет</t>
  </si>
  <si>
    <t>Итого по процессной части программы:</t>
  </si>
  <si>
    <t>Срок исполнения</t>
  </si>
  <si>
    <t>Индикаторы</t>
  </si>
  <si>
    <t>Единица измерения</t>
  </si>
  <si>
    <t>Фактическое значение</t>
  </si>
  <si>
    <t>Планируемое значение (по годам реализации Программы)</t>
  </si>
  <si>
    <t>Процессная часть программы.</t>
  </si>
  <si>
    <t>Итого</t>
  </si>
  <si>
    <t>1.1.</t>
  </si>
  <si>
    <t>2026, 2027, 2028, 2029, 2030, 2031</t>
  </si>
  <si>
    <t>1.1.2.</t>
  </si>
  <si>
    <t>2.1.</t>
  </si>
  <si>
    <t>2026,2027, 2028, 2029, 2030, 2031</t>
  </si>
  <si>
    <t>Наименование мероприятий</t>
  </si>
  <si>
    <t>Отдел образования администрации Карагинского муниципального района;
Муниципальные бюджетные дошкольные образовательные организации Карагинского муниципального района</t>
  </si>
  <si>
    <t>Подпрограмма 1. "Развитие дошкольного образования в Карагинском муниципальном районе"</t>
  </si>
  <si>
    <t>Основное мероприятие "Обеспечение деятельности дошкольных учреждений"</t>
  </si>
  <si>
    <t>Финансовое обеспечение реализации муниципальной программы 
"Развитие образования в Карагинском муниципальном районе"</t>
  </si>
  <si>
    <t>Приложение № 1 к муниципальной программе
 "Развитие образования в Карагинском муниципальном районе"</t>
  </si>
  <si>
    <t>Основное мероприятие "Оказание мер поддержки родителям (законным представителям) за присмотр и уход за детьми в дошкольных организациях"</t>
  </si>
  <si>
    <t>Основное мероприятие "Приведение в соответствие с требованиями СанПиН сети образовательных организаций, реализующих программу дошкольного образования, в Карагинском муниципальном районе"</t>
  </si>
  <si>
    <t>1.2</t>
  </si>
  <si>
    <t>Основное мероприятие "Обеспечение повышения устойчивости объектов дошкольного образования в Карагинском муниципальном районе"</t>
  </si>
  <si>
    <t>1.4.</t>
  </si>
  <si>
    <t>1.3.</t>
  </si>
  <si>
    <t>1.5.</t>
  </si>
  <si>
    <t>Основное мероприятие "Модернизация материально-технической базы образовательных организаций, реализующих программу дошкольного образования, в Карагинском муниципальном районе"</t>
  </si>
  <si>
    <t>1.6</t>
  </si>
  <si>
    <t>Основное мероприятие "Повышение профессионального уровня и социального статуса работников дошкольного образования, формирование положительного общественного мнения о сфере дошкольного образования"</t>
  </si>
  <si>
    <t>1.7</t>
  </si>
  <si>
    <t>Основное мероприятие "Развитие информационно-телекоммуникационной сети Карагинского района"</t>
  </si>
  <si>
    <t>Основное мероприятие "Создание безопасных условий для осуществления учебно-воспитательного процесса в дошкольных организациях"</t>
  </si>
  <si>
    <t>1.8</t>
  </si>
  <si>
    <t>Основное мероприятие "Создание условий по гражданско-патриотическому и духовно-нравственному воспитанию воспитанников"</t>
  </si>
  <si>
    <t>Основное мероприятие "Обеспечение условий доступности объектов и предоставляемых услуг в сфере дошкольного образования для детей-инвалидов и детей с ограниченными возможностями здоровья"</t>
  </si>
  <si>
    <t>Подпрограмма 2 "Развитие общего образования в Карагинском муниципальном районе"</t>
  </si>
  <si>
    <t>Отдел образования администрации Карагинского муниципального района;
Муниципальные бюджетные  общеобразовательные организации Карагинского муниципального района</t>
  </si>
  <si>
    <t>Основное мероприятие "Обеспечение деятельности общеобразовательных учреждений"</t>
  </si>
  <si>
    <t>2.2.</t>
  </si>
  <si>
    <t>Основное мероприятие "Выплата вознаграждения за выполнение функций классного руководителя педагогическим работникам"</t>
  </si>
  <si>
    <t>2.3</t>
  </si>
  <si>
    <t>Основное мероприятие "Оказание мер социальной поддержки отдельным категориям граждан в период получения ими образования в муниципальных общеобразовательных учреждениях"</t>
  </si>
  <si>
    <t>2.4</t>
  </si>
  <si>
    <t>Основное мероприятие "Создание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района"</t>
  </si>
  <si>
    <t>2.5</t>
  </si>
  <si>
    <t>Основное мероприятие "Формирование эффективной системы выявления и поддержки талантливых детей и молодежи в Карагинском муниципальном районе"</t>
  </si>
  <si>
    <t>2.6</t>
  </si>
  <si>
    <t>Основное мероприятие "Создание условий по гражданско-патриотическому и духовно-нравственному воспитанию учащихся"</t>
  </si>
  <si>
    <t>2.7</t>
  </si>
  <si>
    <t>Основное мероприятие "Модернизация материально - технической базы и инфраструктуры образовательных организаций Карагинского муниципального района"</t>
  </si>
  <si>
    <t>2.8</t>
  </si>
  <si>
    <t>2.9</t>
  </si>
  <si>
    <t>Основное мероприятие "Повышение профессионального уровня и социального статуса работников общеобразовательных организаций Карагинского муниципального района"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</si>
  <si>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</si>
  <si>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</si>
  <si>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</si>
  <si>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</si>
  <si>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</si>
  <si>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</si>
  <si>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</si>
  <si>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</si>
  <si>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</si>
  <si>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</si>
  <si>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 xml:space="preserve"> Региональный проект "Патриотическое воспитание граждан Российской Федерации (Камчатский край)"</t>
  </si>
  <si>
    <t>Подпрограмма 3 "Развитие дополнительного образования в Карагинском муниципальном районе"</t>
  </si>
  <si>
    <t>3.1</t>
  </si>
  <si>
    <t>3.2</t>
  </si>
  <si>
    <t>3.3</t>
  </si>
  <si>
    <t>Отдел образования администрации Карагинского муниципального района;
Муниципальные бюджетные  образовательные организации Карагинского муниципального района</t>
  </si>
  <si>
    <t>3.4</t>
  </si>
  <si>
    <t>3.5</t>
  </si>
  <si>
    <t>3.6</t>
  </si>
  <si>
    <t>3.7</t>
  </si>
  <si>
    <t>3.8</t>
  </si>
  <si>
    <t>3.9.</t>
  </si>
  <si>
    <t>Региональный проект "Спорт-норма жизни"</t>
  </si>
  <si>
    <t>Процессная часть программы</t>
  </si>
  <si>
    <t>ИТОГО по подпрограмме 1:</t>
  </si>
  <si>
    <t>ИТОГО по подпрограмме 2:</t>
  </si>
  <si>
    <t>ИТОГО по подпрограмме 3:</t>
  </si>
  <si>
    <t>Основное мероприятие "Организация отдыха, оздоровления и занятости детей и подростков в Карагинском муниципальном районе"</t>
  </si>
  <si>
    <t>Основное мероприятие "Приведение в соответствие с требованиями СанПиН сети общеобразовательных организаций в Карагинском муниципальном районе"</t>
  </si>
  <si>
    <t>Основное мероприятие "Обеспечение повышения устойчивости объектов общего образования в Карагинском муниципальном районе"</t>
  </si>
  <si>
    <t>Основное мероприятие "Создание безопасных условий для осуществления учебно-воспитательного процесса в общеобразовательных организациях"</t>
  </si>
  <si>
    <t>Основное мероприятие "Обеспечение условий доступности объектов и предоставляемых услуг в сфере общего образования для детей-инвалидов и детей с ограниченными возможностями здоровья"</t>
  </si>
  <si>
    <t>Основное мероприятие "Обеспечение осуществления государственных полномочий Камчатского края по выплате ежемесячной доплаты к заработной плате педагогическим работникам"</t>
  </si>
  <si>
    <t xml:space="preserve"> Региональный проект "Современная школа"</t>
  </si>
  <si>
    <t xml:space="preserve"> Региональный проект "Успех каждого ребёнка"</t>
  </si>
  <si>
    <t xml:space="preserve"> Региональный проект "Цифровая среда"</t>
  </si>
  <si>
    <t>Основное мероприятие "Обеспечение деятельности учреждений дополнительного образования"</t>
  </si>
  <si>
    <t>Основное мероприятие "Модернизация материально-технической базы и инфраструктуры организаций дополнительного образования Карагинском муниципального района"</t>
  </si>
  <si>
    <t>Основное мероприятие "Повышение профессионального уровня и социального статуса работников организаций дополнительного образования Карагинском муниципального района"</t>
  </si>
  <si>
    <t>Основное мероприятие "Приведение в соответствие с требованиями СанПиН сети организаций дополнительного образования в Карагинском муниципальном районе"</t>
  </si>
  <si>
    <t>Основное мероприятие "Создание безопасных условий для осуществления учебно-воспитательного процесса в организациях дополнительного образования"</t>
  </si>
  <si>
    <t>Основное мероприятие "Обеспечение условий доступности объектов и предоставляемых услуг в сфере дополнительного образования для детей-инвалидов и детей с ограниченными возможностями здоровья"</t>
  </si>
  <si>
    <t>Группировка объемов финансирования программных мероприятий по источникам финансирования, главным распорядителям бюджетных средств, распорядителям внебюджетных средств муниципальной программы "Развитие образования в Карагинском муниципальном районе"</t>
  </si>
  <si>
    <t>Приложение № 2 к муниципальной программе "Развитие образования в Карагинском муниципальном районе"</t>
  </si>
  <si>
    <t xml:space="preserve">Администрация Карагинского муниципального района/Отдел образования  </t>
  </si>
  <si>
    <t>Приложение № 3 к муниципальной программе "Развитие образования в Карагинском муниципальном районе"</t>
  </si>
  <si>
    <t>Подпрограмма 2. "Развитие общего образования в Карагинском муниципальном районе"</t>
  </si>
  <si>
    <t>доля (%)</t>
  </si>
  <si>
    <t>Региональный проект "Успех каждого ребёнка"</t>
  </si>
  <si>
    <t>1.9</t>
  </si>
  <si>
    <t>1.10</t>
  </si>
  <si>
    <r>
      <rPr>
        <b/>
        <sz val="11"/>
        <rFont val="Times New Roman"/>
        <family val="1"/>
        <charset val="204"/>
      </rPr>
      <t xml:space="preserve">Цели программы: </t>
    </r>
    <r>
      <rPr>
        <sz val="11"/>
        <rFont val="Times New Roman"/>
        <family val="1"/>
        <charset val="204"/>
      </rPr>
      <t>Обеспечение доступности качественного образования в Карагинском районе и создание условий для формирования личности, способной гарантировать устойчивое повышение качества жизни путем непрерывного образования и поддержания высокой готовности к самообучению, социальной и профессиональной мобильности и владеющей общечеловеческими нормами нравственности, культуры, здоровья и межличностного взаимодействия</t>
    </r>
  </si>
  <si>
    <r>
      <rPr>
        <b/>
        <sz val="11"/>
        <rFont val="Times New Roman"/>
        <family val="1"/>
        <charset val="204"/>
      </rPr>
      <t xml:space="preserve">Задачи программы: </t>
    </r>
    <r>
      <rPr>
        <sz val="11"/>
        <rFont val="Times New Roman"/>
        <family val="1"/>
        <charset val="204"/>
      </rPr>
      <t xml:space="preserve">
1.	обеспечение деятельности образовательных учреждений;
2.	оказание мер поддержки родителям (законным представителям) за присмотр и уход за детьми в дошкольных учреждениях;
3.	оказание мер социальной поддержки отдельным категориям граждан в период получения ими образования в муниципальных общеобразовательных учреждениях;
4.	приведение в соответствие с СанПин сети образовательных организаций в Карагинском муниципальном районе;
5.	обеспечение повышения устойчивости объектов образования в Карагинском муниципальном районе;
6.	модернизация материально-технической базы образовательных организаций в Карагинском муниципальном районе;
7.	повышение профессионального уровня и социального статуса педагогических работников, формирование положительного общественного мнения о педагогической деятельности;
8.	выплата вознаграждения за выполнение функций классного руководителя педагогическим работникам;
9.	обеспечение осуществления государственных полномочий Камчатского края по выплате ежемесячной доплаты к заработной плате педагогическим работникам;
10.	формирование эффективной системы выявления и поддержки талантливых детей и молодежи в Карагинском муниципальном районе;
11.	организация отдыха, оздоровления и занятости детей и подростков в Карагинском муниципальном районе;
12.	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района;
13.	развитие информационно-телекоммуникационной сети Карагинского района;
14.	создание безопасных условий для осуществления учебно-воспитательного процесса;
15.	создание условий по гражданско–патриотическому и духовно-нравственному воспитанию;
16.	обеспечение условий доступности объектов и предоставляемых услуг в сфере образования для детей-инвалидов и детей с ОВЗ;
17.	участие в региональных проектах.</t>
    </r>
  </si>
  <si>
    <t>Цель 1 подпрограммы 1. Создание в системе дошкольного образования равных возможностей для современного качественного образования</t>
  </si>
  <si>
    <t>Задача 2 Подпрограммы 1: Оказание мер поддержки родителям (законным представителям) за присмотр и уход за детьми в дошкольных учреждениях</t>
  </si>
  <si>
    <t>Задача 3 Подпрограммы 1: приведение в соответствие с СанПин сети образовательных организаций, реализующих программу дошкольного образования, в Карагинском муниципальном районе</t>
  </si>
  <si>
    <t>Задача 4 Подпрограммы 1: обеспечение повышения устойчивости объектов дошкольного образования в Карагинском муниципальном районе</t>
  </si>
  <si>
    <t>Задача 5 Подпрограммы 1: модернизация материально-технической базы образовательных организаций, реализующих программу дошкольного образования в Карагинском муниципальном районе</t>
  </si>
  <si>
    <t>Задача 6 Подпрограммы 1: повышение профессионального уровня и социального статуса работников дошкольного образования, формирование положительного общественного мнения о сфере дошкольного образования</t>
  </si>
  <si>
    <t>Задача 7 Подпрограммы 1: развитие информационно-телекоммуникационной сети Карагинского района</t>
  </si>
  <si>
    <t>Задача 8 Подпрограммы 1: создание безопасных условий для осуществления учебно-воспитательного процесса в дошкольных организациях</t>
  </si>
  <si>
    <t>Задача 9 Подпрограммы 1: создание условий по гражданско-патриотическому и духовно-нравственному воспитанию воспитанников</t>
  </si>
  <si>
    <t>Задача 10 Подпрограммы 1: обеспечение условий доступности объектов и предоставляемых услуг в сфере дошкольного образования для детей-инвалидов и детей с ОВЗ.</t>
  </si>
  <si>
    <t>Цель 2 подпрограммы 2:  Создание базовых условий для повышения доступности и качества общего образования в Карагинском муниципальном районе</t>
  </si>
  <si>
    <t>Задача 2 подпрограммы 2: выплата вознаграждения за выполнение функций классного руководителя педагогическим работникам</t>
  </si>
  <si>
    <t>Задача 1 подпрограммы 2: обеспечение деятельности общеобразовательных учреждений</t>
  </si>
  <si>
    <t>Задача 3 подпрограммы 2: оказание мер социальной поддержки отдельным категориям граждан в период получения ими образования в муниципальных общеобразовательных учреждениях</t>
  </si>
  <si>
    <t>Задача 4 подпрограммы 2: 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</t>
  </si>
  <si>
    <t>Задача 5 подпрограммы 2: формирование эффективной системы выявления и поддержки талантливых детей и молодежи в Карагинском муниципальном районе</t>
  </si>
  <si>
    <t>Задача 6 подпрограммы 2: создание условий по гражданско-патриотическому и духовно-нравственному воспитанию учащихся</t>
  </si>
  <si>
    <t>Задача 7 подпрограммы 2: модернизация материально-технической базы и инфраструктуры образовательных организаций Карагинского муниципального района</t>
  </si>
  <si>
    <t>Задача 8 подпрограммы 2: повышение профессионального уровня и социального статуса работников общеобразовательных организаций Карагинского муниципального района</t>
  </si>
  <si>
    <t>Задача 9 подпрограммы 2: организация отдыха, оздоровления и занятости детей и подростков в Карагинском муниципальном районе</t>
  </si>
  <si>
    <t>Задача 10 подпрограммы 2: приведение в соответствие с требованиями СанПин сети общеобразовательных организаций в Карагинском муниципальном районе</t>
  </si>
  <si>
    <t>Задача 11 подпрограммы 2: обеспечение повышения устойчивости объектов общего образования в Карагинском муниципальном районе</t>
  </si>
  <si>
    <t>Задача 12 подпрограммы 2: развитие информационно-телекоммуникационной сети Карагинского района</t>
  </si>
  <si>
    <t>Задача 13 подпрограммы 2: создание безопасных условий для осуществления учебно-воспитательного процесса в общеобразовательных организациях</t>
  </si>
  <si>
    <t>Задача 14 подпрограммы 2:обеспечение условий доступности объектов и предоставляемых услуг в сфере общего образования для детей-инвалидов и детей с ограниченными возможностями здоровья</t>
  </si>
  <si>
    <t>Задача 15 подпрограммы 2: обеспечение осуществления государственных полномочий Камчатского края по выплате ежемесячной доплаты к заработной плате педагогическим работникам</t>
  </si>
  <si>
    <t>Задача 18 подпрограммы 2:обеспечение реализации регионального проекта "Цифровая среда"</t>
  </si>
  <si>
    <t>Задача 16 подпрограммы 2: обеспечение реализации регионального проекта "Современная школа"</t>
  </si>
  <si>
    <t>Задача 17 подпрограммы 2:обеспечение реализации регионального проекта "Успех каждого ребенка"</t>
  </si>
  <si>
    <t>Основное мероприятие "Региональный проект "Современная школа"</t>
  </si>
  <si>
    <t xml:space="preserve">Цель 3 подпрограммы 3.     Развитие системы воспитания и дополнительного образования детей и молодежи в Карагинском муниципальном районе     </t>
  </si>
  <si>
    <t>Задача 1  подпрограммы 3: обеспечение деятельности учреждений дополнительного образования</t>
  </si>
  <si>
    <t>Планируемые индикаторы реализации муниципальной программы "Развитие образования в Карагинском муниципальном районе"</t>
  </si>
  <si>
    <t>Подпрограмма 3. "Развитие дополнительного образования в Карагинском муниципальном районе"</t>
  </si>
  <si>
    <t>Задача 2  подпрограммы 3: формирование эффективной системы выявления и поддержки талантливых детей и молодежи в Карагинском муниципальном районе</t>
  </si>
  <si>
    <t>Задача 3  подпрограммы 3:модернизация материально-технической базы и инфраструктуры организаций дополнительного образования в Карагинском муниципальном районе</t>
  </si>
  <si>
    <t>Задача 4  подпрограммы 3:	повышение профессионального уровня и социального статуса работников организаций дополнительного образования в Карагинском муниципальном районе</t>
  </si>
  <si>
    <t>Задача 5  подпрограммы 3:	приведение в соответствие с требованиями СанПин сети организаций дополнительного образования в Карагинском муниципальном районе</t>
  </si>
  <si>
    <t>Задача 6  подпрограммы 3: развитие информационно-телекоммуникационной сети Карагинского района</t>
  </si>
  <si>
    <t>Задача 7  подпрограммы 3: создание безопасных условий для осуществления учебно-воспитательного процесса в организациях дополнительного образования</t>
  </si>
  <si>
    <t>Задача 8  подпрограммы 3:обеспечение условий доступности объектов и предоставляемых услуг в сфере дополнительного образования для детей-инвалидов и детей с ограниченными возможностями здоровья</t>
  </si>
  <si>
    <t>Задача 9  подпрограммы 3: обеспечение реализации регионального проекта "Спорт-норма жизни"</t>
  </si>
  <si>
    <t>Доступность дошкольного образования (отношение численности детей в возрасте от 1,5 до 7 лет, получающих дошкольное образование в текущем году, к сумме численности детей в возрасте от 1,5 до 7 лет, получающих дошкольное образование в текущем году, и численности детей в возрасте от 1,5 до 7 лет, находящихся в очереди на получение в текущем году дошкольного обрзования)</t>
  </si>
  <si>
    <t>Отношение среднего балла единого государственного экзамена (в расчете на 2 обязательных предмета) в 33,3 процентах школ с лучшими результатами единого государственного экзамена к среднему баллу единого государственного экзамена (в расчете на 2 обязательных предмета) в 33,3 процентах школ с худшими результатами единого государственного экзамена</t>
  </si>
  <si>
    <t>Удельный вес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</si>
  <si>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Удельный вес работников образовательных организаций, прошедших повышение квалификации в соответствии с федеральными государственными образовательными стандартами в общей численности работников образовательных организаций в Карагинском муниципальном районе</t>
  </si>
  <si>
    <t>Удельный вес численности обучающихся 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</si>
  <si>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</si>
  <si>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Доля педагогических работников общеобразовательных организаций, получивших вознаграждение за классное руководство, в общей числености педагогических работников такой категории</t>
  </si>
  <si>
    <t>Доля детей, отдохнувших в лагерях с дневным пребыванием детей, организованных при муниципальных образовательных организациях, от общей чисенности детей в возрасте от 7 до 16 лет, обучающихся в муниципальных общеобразовательных организациях</t>
  </si>
  <si>
    <r>
      <rPr>
        <b/>
        <sz val="12"/>
        <rFont val="Times New Roman"/>
        <family val="1"/>
        <charset val="204"/>
      </rPr>
      <t xml:space="preserve">Задача 1 подпрограммы 1:обеспечение деятельности дошкольных учреждений </t>
    </r>
    <r>
      <rPr>
        <sz val="12"/>
        <rFont val="Times New Roman"/>
        <family val="1"/>
        <charset val="204"/>
      </rPr>
      <t xml:space="preserve">
</t>
    </r>
  </si>
  <si>
    <t>Региональный проект "Цифровая образовательная среда"</t>
  </si>
  <si>
    <t>Число общеобразовательных организаций, расположенных в сельской местности и малых городах, в которых обновлена материально-техническая база для занятий физической культурой и спортом, в рамках регионального проекта "Успех каждого ребенка"</t>
  </si>
  <si>
    <t>Число образовательных организаций, обеспеченных материально-технической базой для внедрения цифровой образовательной среды в рамках регионального проекта "Цифровая образовательная среда"</t>
  </si>
  <si>
    <t>Удельный вес численности обучающихся  организаций дополнительного образования, которым предоставлена возможность обучаться в соответствии с основными современными требованиями, в общей численности обучающихся</t>
  </si>
  <si>
    <t>Доля воспитанников, бесплатно посещающих   муниципальные дошкольные образовательные организации,  к общему количеству воспитанников, посещающих муниципальные дошкольные образовательные организации</t>
  </si>
  <si>
    <t xml:space="preserve">Доля проведённых  ремонтов  в дошкольных муниципальных образовательных организациях, к общему количеству дошкольных муниципальных образовательных организаций
</t>
  </si>
  <si>
    <t>Доля муниципальных дошкольных  образовательных организаций соответствующих нормам СанПиН, к общему количеству  муниципальных дошкольных  образовательных организаций</t>
  </si>
  <si>
    <t>Удельный вес численности воспитанников дошкольных муниципальных образовательных организаций, которым предоставлена возможность получать присмотр и уход  в соответствии с основными современными требованиями, в общей численности воспитанников муниципальных дошкольных образовательных организаций</t>
  </si>
  <si>
    <t>Доля муниципальных  общеобразовательных организаций соответствующих нормам СанПиН, к общему количеству  муниципальных общеобразовательных организаций</t>
  </si>
  <si>
    <t>Доля проведённых  ремонтов  в дошкольных муниципальных образовательных организациях, к общему количеству дошкольных муниципальных образовательных организаций</t>
  </si>
  <si>
    <t>Доля дошкольных муниципальнх образовательных организаций, в которых обеспечивается беспрерывная работа сети Интернет , к общему количеству всех дошкольных муниицпальных образовательных организаций Карагинского района</t>
  </si>
  <si>
    <t>Доля дошкольных муниципальнх образовательных организаций, в которых обеспечены безопасные условия для осуществления учебно-воспитательного процесса, к общему количеству всех дошкольных муниицпальных образовательных организаций Карагинского района</t>
  </si>
  <si>
    <t>Доля дошкольных муниципальнх образовательных организаций, в которых созданы условия по гражданско-патриотическому и духовно-нравственному воспитанию воспитанников, к общему количеству всех дошкольных муниицпальных образовательных организаций Карагинского района</t>
  </si>
  <si>
    <t>Доля  муниципальных образовательных организаций, в которых обеспечены безопасные условия для осуществления учебно-воспитательного процесса, к общему количеству всех  муниицпальных образовательных организаций Карагинского района</t>
  </si>
  <si>
    <t>Доля  муниципальных общеобразовательных организаций, в которых созданы условия по гражданско-патриотическому и духовно-нравственному воспитанию обучающихся, к общему количеству всех муниципальному общеобразовательных образовательных организаций Карагинского района</t>
  </si>
  <si>
    <t>Доля муниципальных  образовательных организаций дополнительного образования  соответствующих нормам СанПиН, к общему количеству  муниципальных  образовательных организаций дополнительного образования</t>
  </si>
  <si>
    <t>Доля общеобразовательных организаций, в которых обеспечивается беспрерывная работа сети Интернет , к общему количеству всех общеобразовательных  организаций Карагинского района</t>
  </si>
  <si>
    <t>Доля общеобразовательных организаций, в которых ежемесячно проводится доплата к заработной плате педагогическим работникам, к общему количеству всех  муниицпальных образовательных организаций Карагинского района</t>
  </si>
  <si>
    <t>Число образовательных организаций, обеспеченных материально-технической базой в рамках регионального проекта "Патриотическое воспитание граждан Российской Федерации (Камчатский край)"</t>
  </si>
  <si>
    <t>Число общеобразовательных организаций, расположенных в сельской местности и малых городах, в которых обновлена материально-техническая, в рамках регионального проекта "Современная школа"</t>
  </si>
  <si>
    <t>Удельный вес работников дошкольных образовательных организаций, прошедших повышение квалификации в соответствии с федеральными государственными образовательными стандартами в общей численности работников дошкольных образовательных организаций в Карагинском муниципальном районе</t>
  </si>
  <si>
    <t>Доля муниципальнх общеобразовательных организаций, в которых созданы условия для реализации инновационной и экспериментальной деятельности, к общему количеству  общеобразовательных организаций Карагинского муниципального района</t>
  </si>
  <si>
    <t>Доля  муниципальных общеобразовательных организаций, в которых созданы условия доступности объектов для детей-инвалидов и детей с ОВЗ, к общему количеству всех муниципальных общеобразовательных организаций Карагинского муниицпального района</t>
  </si>
  <si>
    <t>Доля муниципальнх образовательных организаций дополнительного образования, в которых обеспечивается беспрерывная работа сети Интернет , к общему количеству всех  муниицпальных образовательных организаций дополнительного образования Карагинского района</t>
  </si>
  <si>
    <t>Доля дошкольных муниципальнх образовательных организаций, в которых обеспечены безопасные условия для осуществления учебно-воспитательного процесса, к общему количеству всех  муниицпальных образовательных организаций дополнительного образования Карагинского района</t>
  </si>
  <si>
    <t>Доля  муниципальных образовательных организаций дополнительного образования, в которых созданы условия доступности объектов для детей-инвалидов и детей с ОВЗ, к общему количеству всех  образовательных организаций дополнительного образвания Карагинского муниицпального района</t>
  </si>
  <si>
    <t>Доля оснащенности объектов спортивной инфраструктуры спортивно-технологическим оборудованием, к общему количеству образовательных организаций Карагинского мунииципального района</t>
  </si>
  <si>
    <t>Доля  муниципальных дошкольных образовательных организаций, в которых созданы условия доступности объектов для детей-инвалидов и детей с ОВЗ, к общему количеству всех муниципальных дошкольных образовательных организаций Карагинского муниицпального района</t>
  </si>
  <si>
    <t>Численность детей в возрасте от 5 до 18 лет, охваченных дополнительным образованием</t>
  </si>
  <si>
    <t>ед.</t>
  </si>
  <si>
    <t xml:space="preserve"> Региональный проект "Педагоги и наставники Российской Федерации (Камчатский край)"</t>
  </si>
  <si>
    <t>2.20</t>
  </si>
  <si>
    <t>Число общеобразовательных образовательных организаций, в которых реализуется региональный проект</t>
  </si>
  <si>
    <t>Задача 20 подпрограммы 2:обеспечение реализации регионального  проекта "Педагоги и наставники Российской Федерации (Камчатский край)"</t>
  </si>
  <si>
    <t>Задача 19 подпрограммы 2:обеспечение реализации регионального  проекта "Патриотическое воспитание граждан Российской Федерации (Камчатский край)"</t>
  </si>
  <si>
    <t>ВСЕГО  процессной части программы</t>
  </si>
  <si>
    <t xml:space="preserve"> Региональный проект "Педагоги и наставники"</t>
  </si>
  <si>
    <t>Основное мероприятие  "Модернизация материально-технической базы и инфраструктуры организаций дополнительного образования в Карагинском муниципальном районе"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</si>
</sst>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6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vertical="center"/>
    </xf>
    <xf numFmtId="0" fontId="1" fillId="3" borderId="0" xfId="0" applyFont="1" applyFill="1" applyBorder="1"/>
    <xf numFmtId="165" fontId="13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9" fillId="0" borderId="15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27"/>
  <sheetViews>
    <sheetView tabSelected="1" view="pageBreakPreview" topLeftCell="A123" zoomScale="77" zoomScaleNormal="91" zoomScaleSheetLayoutView="77" workbookViewId="0">
      <selection activeCell="B227" sqref="B227"/>
    </sheetView>
  </sheetViews>
  <sheetFormatPr defaultRowHeight="15" x14ac:dyDescent="0.25"/>
  <cols>
    <col min="1" max="1" width="6.28515625" customWidth="1"/>
    <col min="2" max="2" width="26.5703125" customWidth="1"/>
    <col min="4" max="4" width="12.85546875" customWidth="1"/>
    <col min="5" max="5" width="16.42578125" customWidth="1"/>
    <col min="6" max="6" width="21.5703125" customWidth="1"/>
    <col min="7" max="7" width="19.85546875" customWidth="1"/>
    <col min="8" max="8" width="10.5703125" customWidth="1"/>
    <col min="9" max="10" width="9.28515625" bestFit="1" customWidth="1"/>
    <col min="11" max="11" width="9.28515625" customWidth="1"/>
    <col min="12" max="12" width="29.28515625" customWidth="1"/>
    <col min="14" max="14" width="9.140625" customWidth="1"/>
  </cols>
  <sheetData>
    <row r="1" spans="1:26" ht="44.25" customHeight="1" x14ac:dyDescent="0.25">
      <c r="A1" s="1"/>
      <c r="B1" s="1"/>
      <c r="C1" s="1"/>
      <c r="D1" s="1"/>
      <c r="E1" s="1"/>
      <c r="F1" s="1"/>
      <c r="G1" s="1"/>
      <c r="H1" s="42" t="s">
        <v>33</v>
      </c>
      <c r="I1" s="42"/>
      <c r="J1" s="42"/>
      <c r="K1" s="42"/>
      <c r="L1" s="42"/>
    </row>
    <row r="2" spans="1:26" ht="30" customHeight="1" x14ac:dyDescent="0.25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50" t="s">
        <v>6</v>
      </c>
      <c r="L3" s="5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51" t="s">
        <v>0</v>
      </c>
      <c r="B4" s="51" t="s">
        <v>28</v>
      </c>
      <c r="C4" s="51" t="s">
        <v>4</v>
      </c>
      <c r="D4" s="51" t="s">
        <v>1</v>
      </c>
      <c r="E4" s="51" t="s">
        <v>3</v>
      </c>
      <c r="F4" s="51" t="s">
        <v>2</v>
      </c>
      <c r="G4" s="51"/>
      <c r="H4" s="51"/>
      <c r="I4" s="51"/>
      <c r="J4" s="51"/>
      <c r="K4" s="51"/>
      <c r="L4" s="51" t="s">
        <v>5</v>
      </c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1"/>
      <c r="Y4" s="1"/>
      <c r="Z4" s="1"/>
    </row>
    <row r="5" spans="1:26" ht="89.25" customHeight="1" x14ac:dyDescent="0.25">
      <c r="A5" s="52"/>
      <c r="B5" s="52"/>
      <c r="C5" s="52"/>
      <c r="D5" s="52"/>
      <c r="E5" s="52"/>
      <c r="F5" s="40">
        <v>2026</v>
      </c>
      <c r="G5" s="40">
        <v>2027</v>
      </c>
      <c r="H5" s="40">
        <v>2028</v>
      </c>
      <c r="I5" s="40">
        <v>2029</v>
      </c>
      <c r="J5" s="40">
        <v>2030</v>
      </c>
      <c r="K5" s="40">
        <v>2031</v>
      </c>
      <c r="L5" s="5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/>
    </row>
    <row r="6" spans="1:26" x14ac:dyDescent="0.25">
      <c r="A6" s="46" t="s">
        <v>91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6" t="s">
        <v>30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8" customHeight="1" x14ac:dyDescent="0.25">
      <c r="A8" s="102" t="s">
        <v>23</v>
      </c>
      <c r="B8" s="43" t="s">
        <v>31</v>
      </c>
      <c r="C8" s="43" t="s">
        <v>24</v>
      </c>
      <c r="D8" s="39" t="s">
        <v>12</v>
      </c>
      <c r="E8" s="14">
        <f>F8+G8+H8+I8+J8+K8</f>
        <v>0</v>
      </c>
      <c r="F8" s="14">
        <f t="shared" ref="F8:K8" si="0">F12+F48</f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43" t="s">
        <v>29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25">
      <c r="A9" s="103"/>
      <c r="B9" s="44"/>
      <c r="C9" s="44"/>
      <c r="D9" s="39" t="s">
        <v>13</v>
      </c>
      <c r="E9" s="14">
        <f t="shared" ref="E9:E17" si="1">F9+G9+H9+I9+J9+K9</f>
        <v>143974</v>
      </c>
      <c r="F9" s="149">
        <v>71987</v>
      </c>
      <c r="G9" s="149">
        <v>71987</v>
      </c>
      <c r="H9" s="14">
        <f t="shared" ref="H9:K10" si="2">H13+H49</f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4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103"/>
      <c r="B10" s="44"/>
      <c r="C10" s="44"/>
      <c r="D10" s="39" t="s">
        <v>14</v>
      </c>
      <c r="E10" s="14">
        <f t="shared" si="1"/>
        <v>187545.04800000001</v>
      </c>
      <c r="F10" s="149">
        <v>93772.524000000005</v>
      </c>
      <c r="G10" s="149">
        <v>93772.524000000005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4">
        <f t="shared" si="2"/>
        <v>0</v>
      </c>
      <c r="L10" s="4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104"/>
      <c r="B11" s="45"/>
      <c r="C11" s="45"/>
      <c r="D11" s="39" t="s">
        <v>22</v>
      </c>
      <c r="E11" s="14">
        <f t="shared" si="1"/>
        <v>331519.04800000001</v>
      </c>
      <c r="F11" s="149">
        <f>SUM(F8:F10)</f>
        <v>165759.524</v>
      </c>
      <c r="G11" s="14">
        <f>SUM(G8:G10)</f>
        <v>165759.524</v>
      </c>
      <c r="H11" s="14">
        <f t="shared" ref="H11:K11" si="3">H10+H9+H8</f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4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 x14ac:dyDescent="0.25">
      <c r="A12" s="102" t="s">
        <v>36</v>
      </c>
      <c r="B12" s="43" t="s">
        <v>34</v>
      </c>
      <c r="C12" s="43" t="s">
        <v>24</v>
      </c>
      <c r="D12" s="39" t="s">
        <v>12</v>
      </c>
      <c r="E12" s="14">
        <f t="shared" si="1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43" t="s">
        <v>29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25">
      <c r="A13" s="103"/>
      <c r="B13" s="44"/>
      <c r="C13" s="44"/>
      <c r="D13" s="39" t="s">
        <v>13</v>
      </c>
      <c r="E13" s="14">
        <f t="shared" si="1"/>
        <v>5058</v>
      </c>
      <c r="F13" s="35">
        <v>2529</v>
      </c>
      <c r="G13" s="35">
        <v>2529</v>
      </c>
      <c r="H13" s="14">
        <v>0</v>
      </c>
      <c r="I13" s="14">
        <v>0</v>
      </c>
      <c r="J13" s="14">
        <v>0</v>
      </c>
      <c r="K13" s="14">
        <v>0</v>
      </c>
      <c r="L13" s="4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 x14ac:dyDescent="0.25">
      <c r="A14" s="103"/>
      <c r="B14" s="44"/>
      <c r="C14" s="44"/>
      <c r="D14" s="39" t="s">
        <v>14</v>
      </c>
      <c r="E14" s="14">
        <f t="shared" si="1"/>
        <v>21210</v>
      </c>
      <c r="F14" s="35">
        <v>10605</v>
      </c>
      <c r="G14" s="35">
        <v>10605</v>
      </c>
      <c r="H14" s="14">
        <v>0</v>
      </c>
      <c r="I14" s="14">
        <v>0</v>
      </c>
      <c r="J14" s="14">
        <v>0</v>
      </c>
      <c r="K14" s="14">
        <v>0</v>
      </c>
      <c r="L14" s="4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 x14ac:dyDescent="0.25">
      <c r="A15" s="104"/>
      <c r="B15" s="45"/>
      <c r="C15" s="45"/>
      <c r="D15" s="39" t="s">
        <v>22</v>
      </c>
      <c r="E15" s="14">
        <f t="shared" si="1"/>
        <v>26268</v>
      </c>
      <c r="F15" s="14">
        <f>F14+F13+F12</f>
        <v>13134</v>
      </c>
      <c r="G15" s="14">
        <f t="shared" ref="G15" si="4">G14+G13+G12</f>
        <v>13134</v>
      </c>
      <c r="H15" s="14">
        <f t="shared" ref="H15" si="5">H14+H13+H12</f>
        <v>0</v>
      </c>
      <c r="I15" s="14">
        <f t="shared" ref="I15" si="6">I14+I13+I12</f>
        <v>0</v>
      </c>
      <c r="J15" s="14">
        <f t="shared" ref="J15" si="7">J14+J13+J12</f>
        <v>0</v>
      </c>
      <c r="K15" s="14">
        <f t="shared" ref="K15" si="8">K14+K13+K12</f>
        <v>0</v>
      </c>
      <c r="L15" s="4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x14ac:dyDescent="0.25">
      <c r="A16" s="105" t="s">
        <v>39</v>
      </c>
      <c r="B16" s="53" t="s">
        <v>35</v>
      </c>
      <c r="C16" s="53" t="s">
        <v>24</v>
      </c>
      <c r="D16" s="39" t="s">
        <v>12</v>
      </c>
      <c r="E16" s="14">
        <f t="shared" si="1"/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53" t="s">
        <v>29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25">
      <c r="A17" s="106"/>
      <c r="B17" s="53"/>
      <c r="C17" s="53"/>
      <c r="D17" s="39" t="s">
        <v>13</v>
      </c>
      <c r="E17" s="14">
        <f t="shared" si="1"/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5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0.5" customHeight="1" x14ac:dyDescent="0.25">
      <c r="A18" s="106"/>
      <c r="B18" s="53"/>
      <c r="C18" s="53"/>
      <c r="D18" s="39" t="s">
        <v>14</v>
      </c>
      <c r="E18" s="14">
        <f>F319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5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 x14ac:dyDescent="0.25">
      <c r="A19" s="107"/>
      <c r="B19" s="53"/>
      <c r="C19" s="53"/>
      <c r="D19" s="39" t="s">
        <v>22</v>
      </c>
      <c r="E19" s="14">
        <f t="shared" ref="E19:E21" si="9">F19+G19+H19+I19+J19+K19</f>
        <v>0</v>
      </c>
      <c r="F19" s="14">
        <v>0</v>
      </c>
      <c r="G19" s="14">
        <v>0</v>
      </c>
      <c r="H19" s="14">
        <f t="shared" ref="H19:K19" si="10">H18+H17+H16</f>
        <v>0</v>
      </c>
      <c r="I19" s="14">
        <f t="shared" si="10"/>
        <v>0</v>
      </c>
      <c r="J19" s="14">
        <f t="shared" si="10"/>
        <v>0</v>
      </c>
      <c r="K19" s="14">
        <f t="shared" si="10"/>
        <v>0</v>
      </c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25">
      <c r="A20" s="105" t="s">
        <v>38</v>
      </c>
      <c r="B20" s="43" t="s">
        <v>37</v>
      </c>
      <c r="C20" s="43" t="s">
        <v>24</v>
      </c>
      <c r="D20" s="39" t="s">
        <v>12</v>
      </c>
      <c r="E20" s="14">
        <f t="shared" si="9"/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43" t="s">
        <v>29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0.5" customHeight="1" x14ac:dyDescent="0.25">
      <c r="A21" s="106"/>
      <c r="B21" s="44"/>
      <c r="C21" s="44"/>
      <c r="D21" s="39" t="s">
        <v>13</v>
      </c>
      <c r="E21" s="14">
        <f t="shared" si="9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4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0.5" customHeight="1" x14ac:dyDescent="0.25">
      <c r="A22" s="106"/>
      <c r="B22" s="44"/>
      <c r="C22" s="44"/>
      <c r="D22" s="39" t="s">
        <v>14</v>
      </c>
      <c r="E22" s="14">
        <f>F323</f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4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25">
      <c r="A23" s="107"/>
      <c r="B23" s="45"/>
      <c r="C23" s="45"/>
      <c r="D23" s="39" t="s">
        <v>22</v>
      </c>
      <c r="E23" s="14">
        <f t="shared" ref="E23:E25" si="11">F23+G23+H23+I23+J23+K23</f>
        <v>0</v>
      </c>
      <c r="F23" s="14">
        <v>0</v>
      </c>
      <c r="G23" s="14">
        <v>0</v>
      </c>
      <c r="H23" s="14">
        <f t="shared" ref="H23:K23" si="12">H22+H21+H20</f>
        <v>0</v>
      </c>
      <c r="I23" s="14">
        <f t="shared" si="12"/>
        <v>0</v>
      </c>
      <c r="J23" s="14">
        <f t="shared" si="12"/>
        <v>0</v>
      </c>
      <c r="K23" s="14">
        <f t="shared" si="12"/>
        <v>0</v>
      </c>
      <c r="L23" s="4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0.5" customHeight="1" x14ac:dyDescent="0.25">
      <c r="A24" s="105" t="s">
        <v>40</v>
      </c>
      <c r="B24" s="53" t="s">
        <v>41</v>
      </c>
      <c r="C24" s="43" t="s">
        <v>24</v>
      </c>
      <c r="D24" s="39" t="s">
        <v>12</v>
      </c>
      <c r="E24" s="14">
        <f t="shared" si="11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43" t="s">
        <v>29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0.5" customHeight="1" x14ac:dyDescent="0.25">
      <c r="A25" s="106"/>
      <c r="B25" s="53"/>
      <c r="C25" s="44"/>
      <c r="D25" s="39" t="s">
        <v>13</v>
      </c>
      <c r="E25" s="14">
        <f t="shared" si="11"/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4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0.5" customHeight="1" x14ac:dyDescent="0.25">
      <c r="A26" s="106"/>
      <c r="B26" s="53"/>
      <c r="C26" s="44"/>
      <c r="D26" s="39" t="s">
        <v>14</v>
      </c>
      <c r="E26" s="14">
        <f>F327</f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4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5">
      <c r="A27" s="106"/>
      <c r="B27" s="53"/>
      <c r="C27" s="45"/>
      <c r="D27" s="39" t="s">
        <v>22</v>
      </c>
      <c r="E27" s="14">
        <f t="shared" ref="E27:E29" si="13">F27+G27+H27+I27+J27+K27</f>
        <v>0</v>
      </c>
      <c r="F27" s="14">
        <v>0</v>
      </c>
      <c r="G27" s="14">
        <v>0</v>
      </c>
      <c r="H27" s="14">
        <f t="shared" ref="H27:K27" si="14">H26+H25+H24</f>
        <v>0</v>
      </c>
      <c r="I27" s="14">
        <f t="shared" si="14"/>
        <v>0</v>
      </c>
      <c r="J27" s="14">
        <f t="shared" si="14"/>
        <v>0</v>
      </c>
      <c r="K27" s="14">
        <f t="shared" si="14"/>
        <v>0</v>
      </c>
      <c r="L27" s="4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0.5" customHeight="1" x14ac:dyDescent="0.25">
      <c r="A28" s="106" t="s">
        <v>42</v>
      </c>
      <c r="B28" s="43" t="s">
        <v>43</v>
      </c>
      <c r="C28" s="43" t="s">
        <v>24</v>
      </c>
      <c r="D28" s="39" t="s">
        <v>12</v>
      </c>
      <c r="E28" s="14">
        <f t="shared" si="13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43" t="s">
        <v>29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0.5" customHeight="1" x14ac:dyDescent="0.25">
      <c r="A29" s="106"/>
      <c r="B29" s="44"/>
      <c r="C29" s="44"/>
      <c r="D29" s="39" t="s">
        <v>13</v>
      </c>
      <c r="E29" s="14">
        <f t="shared" si="13"/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4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5" customHeight="1" x14ac:dyDescent="0.25">
      <c r="A30" s="106"/>
      <c r="B30" s="44"/>
      <c r="C30" s="44"/>
      <c r="D30" s="39" t="s">
        <v>14</v>
      </c>
      <c r="E30" s="14">
        <f t="shared" ref="E30:E33" si="15">F30+G30+H30+I30+J30+K30</f>
        <v>987.80399999999997</v>
      </c>
      <c r="F30" s="150">
        <v>493.90199999999999</v>
      </c>
      <c r="G30" s="150">
        <v>493.90199999999999</v>
      </c>
      <c r="H30" s="14">
        <v>0</v>
      </c>
      <c r="I30" s="14">
        <v>0</v>
      </c>
      <c r="J30" s="14">
        <v>0</v>
      </c>
      <c r="K30" s="14">
        <v>0</v>
      </c>
      <c r="L30" s="4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0.5" customHeight="1" x14ac:dyDescent="0.25">
      <c r="A31" s="107"/>
      <c r="B31" s="45"/>
      <c r="C31" s="45"/>
      <c r="D31" s="39" t="s">
        <v>22</v>
      </c>
      <c r="E31" s="14">
        <f t="shared" si="15"/>
        <v>987.80399999999997</v>
      </c>
      <c r="F31" s="150">
        <v>493.90199999999999</v>
      </c>
      <c r="G31" s="150">
        <v>493.90199999999999</v>
      </c>
      <c r="H31" s="14">
        <f t="shared" ref="H31:K31" si="16">H30+H29+H28</f>
        <v>0</v>
      </c>
      <c r="I31" s="14">
        <f t="shared" si="16"/>
        <v>0</v>
      </c>
      <c r="J31" s="14">
        <f t="shared" si="16"/>
        <v>0</v>
      </c>
      <c r="K31" s="14">
        <f t="shared" si="16"/>
        <v>0</v>
      </c>
      <c r="L31" s="4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0.5" customHeight="1" x14ac:dyDescent="0.25">
      <c r="A32" s="105" t="s">
        <v>44</v>
      </c>
      <c r="B32" s="43" t="s">
        <v>45</v>
      </c>
      <c r="C32" s="43" t="s">
        <v>24</v>
      </c>
      <c r="D32" s="39" t="s">
        <v>12</v>
      </c>
      <c r="E32" s="14">
        <f t="shared" si="15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43" t="s">
        <v>29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x14ac:dyDescent="0.25">
      <c r="A33" s="106"/>
      <c r="B33" s="44"/>
      <c r="C33" s="44"/>
      <c r="D33" s="39" t="s">
        <v>13</v>
      </c>
      <c r="E33" s="14">
        <f t="shared" si="15"/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4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0.5" customHeight="1" x14ac:dyDescent="0.25">
      <c r="A34" s="106"/>
      <c r="B34" s="44"/>
      <c r="C34" s="44"/>
      <c r="D34" s="39" t="s">
        <v>14</v>
      </c>
      <c r="E34" s="14">
        <f>SUM(F34+G35)</f>
        <v>272</v>
      </c>
      <c r="F34" s="149">
        <v>136</v>
      </c>
      <c r="G34" s="149">
        <v>136</v>
      </c>
      <c r="H34" s="14">
        <v>0</v>
      </c>
      <c r="I34" s="14">
        <v>0</v>
      </c>
      <c r="J34" s="14">
        <v>0</v>
      </c>
      <c r="K34" s="14">
        <v>0</v>
      </c>
      <c r="L34" s="4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5">
      <c r="A35" s="107"/>
      <c r="B35" s="45"/>
      <c r="C35" s="45"/>
      <c r="D35" s="39" t="s">
        <v>22</v>
      </c>
      <c r="E35" s="14">
        <f>SUM(F35+G35)</f>
        <v>272</v>
      </c>
      <c r="F35" s="149">
        <v>136</v>
      </c>
      <c r="G35" s="149">
        <v>136</v>
      </c>
      <c r="H35" s="14">
        <f t="shared" ref="H35:K35" si="17">H34+H33+H32</f>
        <v>0</v>
      </c>
      <c r="I35" s="14">
        <f t="shared" si="17"/>
        <v>0</v>
      </c>
      <c r="J35" s="14">
        <f t="shared" si="17"/>
        <v>0</v>
      </c>
      <c r="K35" s="14">
        <f t="shared" si="17"/>
        <v>0</v>
      </c>
      <c r="L35" s="4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0.5" customHeight="1" x14ac:dyDescent="0.25">
      <c r="A36" s="105" t="s">
        <v>47</v>
      </c>
      <c r="B36" s="43" t="s">
        <v>46</v>
      </c>
      <c r="C36" s="43" t="s">
        <v>24</v>
      </c>
      <c r="D36" s="39" t="s">
        <v>12</v>
      </c>
      <c r="E36" s="14">
        <f t="shared" ref="E36:E41" si="18">F36+G36+H36+I36+J36+K36</f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43" t="s">
        <v>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0.5" customHeight="1" x14ac:dyDescent="0.25">
      <c r="A37" s="106"/>
      <c r="B37" s="44"/>
      <c r="C37" s="44"/>
      <c r="D37" s="39" t="s">
        <v>13</v>
      </c>
      <c r="E37" s="14">
        <f t="shared" si="18"/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4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 x14ac:dyDescent="0.25">
      <c r="A38" s="106"/>
      <c r="B38" s="44"/>
      <c r="C38" s="44"/>
      <c r="D38" s="39" t="s">
        <v>14</v>
      </c>
      <c r="E38" s="14">
        <f t="shared" si="18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4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5">
      <c r="A39" s="107"/>
      <c r="B39" s="45"/>
      <c r="C39" s="45"/>
      <c r="D39" s="39" t="s">
        <v>22</v>
      </c>
      <c r="E39" s="14">
        <f t="shared" si="18"/>
        <v>0</v>
      </c>
      <c r="F39" s="14">
        <f t="shared" ref="F39:K39" si="19">F38+F37+F36</f>
        <v>0</v>
      </c>
      <c r="G39" s="14">
        <f t="shared" si="19"/>
        <v>0</v>
      </c>
      <c r="H39" s="14">
        <f t="shared" si="19"/>
        <v>0</v>
      </c>
      <c r="I39" s="14">
        <f t="shared" si="19"/>
        <v>0</v>
      </c>
      <c r="J39" s="14">
        <f t="shared" si="19"/>
        <v>0</v>
      </c>
      <c r="K39" s="14">
        <f t="shared" si="19"/>
        <v>0</v>
      </c>
      <c r="L39" s="4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0.5" customHeight="1" x14ac:dyDescent="0.25">
      <c r="A40" s="102" t="s">
        <v>117</v>
      </c>
      <c r="B40" s="43" t="s">
        <v>48</v>
      </c>
      <c r="C40" s="43" t="s">
        <v>24</v>
      </c>
      <c r="D40" s="39" t="s">
        <v>12</v>
      </c>
      <c r="E40" s="14">
        <f t="shared" si="18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43" t="s">
        <v>29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0.5" customHeight="1" x14ac:dyDescent="0.25">
      <c r="A41" s="103"/>
      <c r="B41" s="44"/>
      <c r="C41" s="44"/>
      <c r="D41" s="39" t="s">
        <v>13</v>
      </c>
      <c r="E41" s="14">
        <f t="shared" si="18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4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03"/>
      <c r="B42" s="44"/>
      <c r="C42" s="44"/>
      <c r="D42" s="39" t="s">
        <v>14</v>
      </c>
      <c r="E42" s="14">
        <f>F343+SUM(F42+G42)</f>
        <v>240</v>
      </c>
      <c r="F42" s="14">
        <v>120</v>
      </c>
      <c r="G42" s="14">
        <v>120</v>
      </c>
      <c r="H42" s="14">
        <v>0</v>
      </c>
      <c r="I42" s="14">
        <v>0</v>
      </c>
      <c r="J42" s="14">
        <v>0</v>
      </c>
      <c r="K42" s="14">
        <v>0</v>
      </c>
      <c r="L42" s="4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04"/>
      <c r="B43" s="45"/>
      <c r="C43" s="45"/>
      <c r="D43" s="39" t="s">
        <v>22</v>
      </c>
      <c r="E43" s="14">
        <f t="shared" ref="E43:E45" si="20">F43+G43+H43+I43+J43+K43</f>
        <v>240</v>
      </c>
      <c r="F43" s="14">
        <v>120</v>
      </c>
      <c r="G43" s="14">
        <v>120</v>
      </c>
      <c r="H43" s="14">
        <f t="shared" ref="H43:K43" si="21">H42+H41+H40</f>
        <v>0</v>
      </c>
      <c r="I43" s="14">
        <f t="shared" si="21"/>
        <v>0</v>
      </c>
      <c r="J43" s="14">
        <f t="shared" si="21"/>
        <v>0</v>
      </c>
      <c r="K43" s="14">
        <f t="shared" si="21"/>
        <v>0</v>
      </c>
      <c r="L43" s="4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102" t="s">
        <v>118</v>
      </c>
      <c r="B44" s="43" t="s">
        <v>49</v>
      </c>
      <c r="C44" s="43" t="s">
        <v>24</v>
      </c>
      <c r="D44" s="39" t="s">
        <v>12</v>
      </c>
      <c r="E44" s="14">
        <f t="shared" si="20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43" t="s">
        <v>29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103"/>
      <c r="B45" s="44"/>
      <c r="C45" s="44"/>
      <c r="D45" s="39" t="s">
        <v>13</v>
      </c>
      <c r="E45" s="14">
        <f t="shared" si="20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4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103"/>
      <c r="B46" s="44"/>
      <c r="C46" s="44"/>
      <c r="D46" s="39" t="s">
        <v>14</v>
      </c>
      <c r="E46" s="14">
        <f>F347</f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4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0.25" customHeight="1" x14ac:dyDescent="0.25">
      <c r="A47" s="104"/>
      <c r="B47" s="45"/>
      <c r="C47" s="45"/>
      <c r="D47" s="39" t="s">
        <v>22</v>
      </c>
      <c r="E47" s="14">
        <f t="shared" ref="E47" si="22">F47+G47+H47+I47+J47+K47</f>
        <v>0</v>
      </c>
      <c r="F47" s="14">
        <v>0</v>
      </c>
      <c r="G47" s="14">
        <v>0</v>
      </c>
      <c r="H47" s="14">
        <f t="shared" ref="H47:K47" si="23">H46+H45+H44</f>
        <v>0</v>
      </c>
      <c r="I47" s="14">
        <f t="shared" si="23"/>
        <v>0</v>
      </c>
      <c r="J47" s="14">
        <f t="shared" si="23"/>
        <v>0</v>
      </c>
      <c r="K47" s="14">
        <f t="shared" si="23"/>
        <v>0</v>
      </c>
      <c r="L47" s="4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0.75" customHeight="1" x14ac:dyDescent="0.25">
      <c r="A48" s="108" t="s">
        <v>25</v>
      </c>
      <c r="B48" s="109"/>
      <c r="C48" s="54"/>
      <c r="D48" s="41"/>
      <c r="E48" s="11"/>
      <c r="F48" s="11"/>
      <c r="G48" s="11"/>
      <c r="H48" s="11"/>
      <c r="I48" s="11"/>
      <c r="J48" s="11"/>
      <c r="K48" s="11"/>
      <c r="L48" s="5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idden="1" x14ac:dyDescent="0.25">
      <c r="A49" s="110"/>
      <c r="B49" s="109"/>
      <c r="C49" s="55"/>
      <c r="D49" s="41"/>
      <c r="E49" s="11"/>
      <c r="F49" s="11"/>
      <c r="G49" s="11"/>
      <c r="H49" s="11"/>
      <c r="I49" s="11"/>
      <c r="J49" s="11"/>
      <c r="K49" s="11"/>
      <c r="L49" s="5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idden="1" x14ac:dyDescent="0.25">
      <c r="A50" s="110"/>
      <c r="B50" s="109"/>
      <c r="C50" s="55"/>
      <c r="D50" s="41"/>
      <c r="E50" s="11"/>
      <c r="F50" s="11"/>
      <c r="G50" s="11"/>
      <c r="H50" s="11"/>
      <c r="I50" s="11"/>
      <c r="J50" s="11"/>
      <c r="K50" s="11"/>
      <c r="L50" s="5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5">
      <c r="A51" s="111" t="s">
        <v>92</v>
      </c>
      <c r="B51" s="112"/>
      <c r="C51" s="113"/>
      <c r="D51" s="114" t="s">
        <v>12</v>
      </c>
      <c r="E51" s="18">
        <f t="shared" ref="E51:K54" si="24">E8</f>
        <v>0</v>
      </c>
      <c r="F51" s="18">
        <f t="shared" si="24"/>
        <v>0</v>
      </c>
      <c r="G51" s="18">
        <f t="shared" si="24"/>
        <v>0</v>
      </c>
      <c r="H51" s="18">
        <f t="shared" si="24"/>
        <v>0</v>
      </c>
      <c r="I51" s="18">
        <f t="shared" si="24"/>
        <v>0</v>
      </c>
      <c r="J51" s="18">
        <f t="shared" si="24"/>
        <v>0</v>
      </c>
      <c r="K51" s="18">
        <f t="shared" si="24"/>
        <v>0</v>
      </c>
      <c r="L51" s="115" t="s">
        <v>83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16"/>
      <c r="B52" s="117"/>
      <c r="C52" s="118"/>
      <c r="D52" s="114" t="s">
        <v>13</v>
      </c>
      <c r="E52" s="18">
        <f>SUM(E9+E13)</f>
        <v>149032</v>
      </c>
      <c r="F52" s="18">
        <f>SUM(F9+F13)</f>
        <v>74516</v>
      </c>
      <c r="G52" s="18">
        <f>SUM(G9+G13)</f>
        <v>74516</v>
      </c>
      <c r="H52" s="18">
        <f t="shared" si="24"/>
        <v>0</v>
      </c>
      <c r="I52" s="18">
        <f t="shared" si="24"/>
        <v>0</v>
      </c>
      <c r="J52" s="18">
        <f t="shared" si="24"/>
        <v>0</v>
      </c>
      <c r="K52" s="18">
        <f t="shared" si="24"/>
        <v>0</v>
      </c>
      <c r="L52" s="11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16"/>
      <c r="B53" s="117"/>
      <c r="C53" s="118"/>
      <c r="D53" s="114" t="s">
        <v>14</v>
      </c>
      <c r="E53" s="18">
        <f>SUM(F53+G53)</f>
        <v>210254.85200000001</v>
      </c>
      <c r="F53" s="18">
        <f>SUM(F10+F14+F30+F34+F42)</f>
        <v>105127.42600000001</v>
      </c>
      <c r="G53" s="18">
        <f>SUM(G10+G14+G30+G34+G42)</f>
        <v>105127.42600000001</v>
      </c>
      <c r="H53" s="18">
        <f t="shared" si="24"/>
        <v>0</v>
      </c>
      <c r="I53" s="18">
        <f t="shared" si="24"/>
        <v>0</v>
      </c>
      <c r="J53" s="18">
        <f t="shared" si="24"/>
        <v>0</v>
      </c>
      <c r="K53" s="18">
        <f t="shared" si="24"/>
        <v>0</v>
      </c>
      <c r="L53" s="11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8.75" customHeight="1" x14ac:dyDescent="0.25">
      <c r="A54" s="119"/>
      <c r="B54" s="120"/>
      <c r="C54" s="121"/>
      <c r="D54" s="114" t="s">
        <v>22</v>
      </c>
      <c r="E54" s="18">
        <f>SUM(F54:G54)</f>
        <v>359286.85200000001</v>
      </c>
      <c r="F54" s="18">
        <f>SUM(F11+F15+F31+F35+F43)</f>
        <v>179643.42600000001</v>
      </c>
      <c r="G54" s="18">
        <f>SUM(G11+G15+G31+G35+G43)</f>
        <v>179643.42600000001</v>
      </c>
      <c r="H54" s="18">
        <f t="shared" si="24"/>
        <v>0</v>
      </c>
      <c r="I54" s="18">
        <f t="shared" si="24"/>
        <v>0</v>
      </c>
      <c r="J54" s="18">
        <f t="shared" si="24"/>
        <v>0</v>
      </c>
      <c r="K54" s="18">
        <f t="shared" si="24"/>
        <v>0</v>
      </c>
      <c r="L54" s="11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122" t="s">
        <v>50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4.5" customHeight="1" x14ac:dyDescent="0.25">
      <c r="A56" s="102" t="s">
        <v>26</v>
      </c>
      <c r="B56" s="43" t="s">
        <v>52</v>
      </c>
      <c r="C56" s="43" t="s">
        <v>24</v>
      </c>
      <c r="D56" s="39" t="s">
        <v>12</v>
      </c>
      <c r="E56" s="14">
        <f t="shared" ref="E56:E57" si="25">F56+G56+H56+I56+J56+K56</f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43" t="s">
        <v>51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2.25" customHeight="1" x14ac:dyDescent="0.25">
      <c r="A57" s="103"/>
      <c r="B57" s="44"/>
      <c r="C57" s="44"/>
      <c r="D57" s="39" t="s">
        <v>13</v>
      </c>
      <c r="E57" s="14">
        <f t="shared" si="25"/>
        <v>619402</v>
      </c>
      <c r="F57" s="35">
        <v>309701</v>
      </c>
      <c r="G57" s="35">
        <v>309701</v>
      </c>
      <c r="H57" s="14">
        <v>0</v>
      </c>
      <c r="I57" s="14">
        <v>0</v>
      </c>
      <c r="J57" s="14">
        <v>0</v>
      </c>
      <c r="K57" s="14">
        <v>0</v>
      </c>
      <c r="L57" s="4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5">
      <c r="A58" s="103"/>
      <c r="B58" s="44"/>
      <c r="C58" s="44"/>
      <c r="D58" s="39" t="s">
        <v>14</v>
      </c>
      <c r="E58" s="14">
        <f>F58+G58</f>
        <v>235067.96599999999</v>
      </c>
      <c r="F58" s="35">
        <v>117533.98299999999</v>
      </c>
      <c r="G58" s="35">
        <v>117533.98299999999</v>
      </c>
      <c r="H58" s="14">
        <v>0</v>
      </c>
      <c r="I58" s="14">
        <v>0</v>
      </c>
      <c r="J58" s="14">
        <v>0</v>
      </c>
      <c r="K58" s="14">
        <v>0</v>
      </c>
      <c r="L58" s="4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25">
      <c r="A59" s="104"/>
      <c r="B59" s="45"/>
      <c r="C59" s="45"/>
      <c r="D59" s="39" t="s">
        <v>22</v>
      </c>
      <c r="E59" s="14">
        <f>F59+G59+H59+I59+J59+K59</f>
        <v>854469.96600000001</v>
      </c>
      <c r="F59" s="14">
        <f>SUM(F57:F58)</f>
        <v>427234.98300000001</v>
      </c>
      <c r="G59" s="14">
        <f>SUM(G57:G58)</f>
        <v>427234.98300000001</v>
      </c>
      <c r="H59" s="14">
        <f t="shared" ref="H59:K59" si="26">H58+H57+H56</f>
        <v>0</v>
      </c>
      <c r="I59" s="14">
        <f t="shared" si="26"/>
        <v>0</v>
      </c>
      <c r="J59" s="14">
        <f t="shared" si="26"/>
        <v>0</v>
      </c>
      <c r="K59" s="14">
        <f t="shared" si="26"/>
        <v>0</v>
      </c>
      <c r="L59" s="4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8.25" customHeight="1" thickBot="1" x14ac:dyDescent="0.3">
      <c r="A60" s="102" t="s">
        <v>53</v>
      </c>
      <c r="B60" s="43" t="s">
        <v>54</v>
      </c>
      <c r="C60" s="43" t="s">
        <v>24</v>
      </c>
      <c r="D60" s="39" t="s">
        <v>12</v>
      </c>
      <c r="E60" s="14">
        <f t="shared" ref="E60:E61" si="27">F60+G60+H60+I60+J60+K60</f>
        <v>0</v>
      </c>
      <c r="F60" s="15">
        <v>0</v>
      </c>
      <c r="G60" s="15">
        <v>0</v>
      </c>
      <c r="H60" s="14">
        <v>0</v>
      </c>
      <c r="I60" s="14">
        <v>0</v>
      </c>
      <c r="J60" s="14">
        <v>0</v>
      </c>
      <c r="K60" s="14">
        <v>0</v>
      </c>
      <c r="L60" s="43" t="s">
        <v>51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9.25" customHeight="1" thickBot="1" x14ac:dyDescent="0.3">
      <c r="A61" s="103"/>
      <c r="B61" s="44"/>
      <c r="C61" s="44"/>
      <c r="D61" s="39" t="s">
        <v>13</v>
      </c>
      <c r="E61" s="14">
        <f t="shared" si="27"/>
        <v>4288</v>
      </c>
      <c r="F61" s="15">
        <v>2144</v>
      </c>
      <c r="G61" s="15">
        <v>2144</v>
      </c>
      <c r="H61" s="14">
        <v>0</v>
      </c>
      <c r="I61" s="14">
        <v>0</v>
      </c>
      <c r="J61" s="14">
        <v>0</v>
      </c>
      <c r="K61" s="14">
        <v>0</v>
      </c>
      <c r="L61" s="4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thickBot="1" x14ac:dyDescent="0.3">
      <c r="A62" s="103"/>
      <c r="B62" s="44"/>
      <c r="C62" s="44"/>
      <c r="D62" s="39" t="s">
        <v>14</v>
      </c>
      <c r="E62" s="14">
        <f>F356+SUM(F62:G62)</f>
        <v>0</v>
      </c>
      <c r="F62" s="15">
        <v>0</v>
      </c>
      <c r="G62" s="15">
        <v>0</v>
      </c>
      <c r="H62" s="14">
        <v>0</v>
      </c>
      <c r="I62" s="14">
        <v>0</v>
      </c>
      <c r="J62" s="14">
        <v>0</v>
      </c>
      <c r="K62" s="14">
        <v>0</v>
      </c>
      <c r="L62" s="4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104"/>
      <c r="B63" s="45"/>
      <c r="C63" s="45"/>
      <c r="D63" s="39" t="s">
        <v>22</v>
      </c>
      <c r="E63" s="14">
        <f t="shared" ref="E63" si="28">F63+G63+H63+I63+J63+K63</f>
        <v>4288</v>
      </c>
      <c r="F63" s="14">
        <f>SUM(F60:F61)</f>
        <v>2144</v>
      </c>
      <c r="G63" s="14">
        <f>SUM(G60:G61)</f>
        <v>2144</v>
      </c>
      <c r="H63" s="14">
        <f t="shared" ref="H63:K63" si="29">H62+H61+H60</f>
        <v>0</v>
      </c>
      <c r="I63" s="14">
        <f t="shared" si="29"/>
        <v>0</v>
      </c>
      <c r="J63" s="14">
        <f t="shared" si="29"/>
        <v>0</v>
      </c>
      <c r="K63" s="14">
        <f t="shared" si="29"/>
        <v>0</v>
      </c>
      <c r="L63" s="4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2.75" customHeight="1" thickBot="1" x14ac:dyDescent="0.3">
      <c r="A64" s="102" t="s">
        <v>55</v>
      </c>
      <c r="B64" s="43" t="s">
        <v>56</v>
      </c>
      <c r="C64" s="43" t="s">
        <v>24</v>
      </c>
      <c r="D64" s="39" t="s">
        <v>12</v>
      </c>
      <c r="E64" s="14">
        <f t="shared" ref="E64:E65" si="30">F64+G64+H64+I64+J64+K64</f>
        <v>0</v>
      </c>
      <c r="F64" s="15">
        <v>0</v>
      </c>
      <c r="G64" s="15">
        <v>0</v>
      </c>
      <c r="H64" s="14">
        <v>0</v>
      </c>
      <c r="I64" s="14">
        <v>0</v>
      </c>
      <c r="J64" s="14">
        <v>0</v>
      </c>
      <c r="K64" s="14">
        <v>0</v>
      </c>
      <c r="L64" s="43" t="s">
        <v>51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6.75" customHeight="1" x14ac:dyDescent="0.25">
      <c r="A65" s="103"/>
      <c r="B65" s="44"/>
      <c r="C65" s="44"/>
      <c r="D65" s="39" t="s">
        <v>13</v>
      </c>
      <c r="E65" s="14">
        <f t="shared" si="30"/>
        <v>52837.909099999997</v>
      </c>
      <c r="F65" s="149">
        <v>26418.954549999999</v>
      </c>
      <c r="G65" s="149">
        <v>26418.954549999999</v>
      </c>
      <c r="H65" s="14">
        <v>0</v>
      </c>
      <c r="I65" s="14">
        <v>0</v>
      </c>
      <c r="J65" s="14">
        <v>0</v>
      </c>
      <c r="K65" s="14">
        <v>0</v>
      </c>
      <c r="L65" s="4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" customHeight="1" x14ac:dyDescent="0.25">
      <c r="A66" s="103"/>
      <c r="B66" s="44"/>
      <c r="C66" s="44"/>
      <c r="D66" s="39" t="s">
        <v>14</v>
      </c>
      <c r="E66" s="14">
        <f>F364+SUM(F66:G66)</f>
        <v>124</v>
      </c>
      <c r="F66" s="149">
        <v>62</v>
      </c>
      <c r="G66" s="149">
        <v>62</v>
      </c>
      <c r="H66" s="14">
        <v>0</v>
      </c>
      <c r="I66" s="14">
        <v>0</v>
      </c>
      <c r="J66" s="14">
        <v>0</v>
      </c>
      <c r="K66" s="14">
        <v>0</v>
      </c>
      <c r="L66" s="4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8.25" customHeight="1" x14ac:dyDescent="0.25">
      <c r="A67" s="104"/>
      <c r="B67" s="45"/>
      <c r="C67" s="45"/>
      <c r="D67" s="39" t="s">
        <v>22</v>
      </c>
      <c r="E67" s="14">
        <f t="shared" ref="E67:E69" si="31">F67+G67+H67+I67+J67+K67</f>
        <v>52961.909099999997</v>
      </c>
      <c r="F67" s="14">
        <f>SUM(F64:F66)</f>
        <v>26480.954549999999</v>
      </c>
      <c r="G67" s="14">
        <f>SUM(G64:G66)</f>
        <v>26480.954549999999</v>
      </c>
      <c r="H67" s="14">
        <f t="shared" ref="H67:K67" si="32">H66+H65+H64</f>
        <v>0</v>
      </c>
      <c r="I67" s="14">
        <f t="shared" si="32"/>
        <v>0</v>
      </c>
      <c r="J67" s="14">
        <f t="shared" si="32"/>
        <v>0</v>
      </c>
      <c r="K67" s="14">
        <f t="shared" si="32"/>
        <v>0</v>
      </c>
      <c r="L67" s="4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5" customHeight="1" x14ac:dyDescent="0.25">
      <c r="A68" s="102" t="s">
        <v>57</v>
      </c>
      <c r="B68" s="43" t="s">
        <v>58</v>
      </c>
      <c r="C68" s="43" t="s">
        <v>24</v>
      </c>
      <c r="D68" s="39" t="s">
        <v>12</v>
      </c>
      <c r="E68" s="14">
        <f t="shared" si="31"/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43" t="s">
        <v>51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" customHeight="1" x14ac:dyDescent="0.25">
      <c r="A69" s="103"/>
      <c r="B69" s="44"/>
      <c r="C69" s="44"/>
      <c r="D69" s="39" t="s">
        <v>13</v>
      </c>
      <c r="E69" s="14">
        <f t="shared" si="31"/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4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1.25" customHeight="1" x14ac:dyDescent="0.25">
      <c r="A70" s="103"/>
      <c r="B70" s="44"/>
      <c r="C70" s="44"/>
      <c r="D70" s="39" t="s">
        <v>14</v>
      </c>
      <c r="E70" s="14">
        <f>F364</f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4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.75" customHeight="1" x14ac:dyDescent="0.25">
      <c r="A71" s="104"/>
      <c r="B71" s="45"/>
      <c r="C71" s="45"/>
      <c r="D71" s="39" t="s">
        <v>22</v>
      </c>
      <c r="E71" s="14">
        <f t="shared" ref="E71:E73" si="33">F71+G71+H71+I71+J71+K71</f>
        <v>0</v>
      </c>
      <c r="F71" s="14">
        <v>0</v>
      </c>
      <c r="G71" s="14">
        <v>0</v>
      </c>
      <c r="H71" s="14">
        <f t="shared" ref="H71:K71" si="34">H70+H69+H68</f>
        <v>0</v>
      </c>
      <c r="I71" s="14">
        <f t="shared" si="34"/>
        <v>0</v>
      </c>
      <c r="J71" s="14">
        <f t="shared" si="34"/>
        <v>0</v>
      </c>
      <c r="K71" s="14">
        <f t="shared" si="34"/>
        <v>0</v>
      </c>
      <c r="L71" s="4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5.75" customHeight="1" x14ac:dyDescent="0.25">
      <c r="A72" s="102" t="s">
        <v>59</v>
      </c>
      <c r="B72" s="43" t="s">
        <v>60</v>
      </c>
      <c r="C72" s="43" t="s">
        <v>24</v>
      </c>
      <c r="D72" s="39" t="s">
        <v>12</v>
      </c>
      <c r="E72" s="14">
        <f t="shared" si="33"/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43" t="s">
        <v>51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8.75" customHeight="1" x14ac:dyDescent="0.25">
      <c r="A73" s="103"/>
      <c r="B73" s="44"/>
      <c r="C73" s="44"/>
      <c r="D73" s="39" t="s">
        <v>13</v>
      </c>
      <c r="E73" s="14">
        <f t="shared" si="33"/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4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" customHeight="1" x14ac:dyDescent="0.25">
      <c r="A74" s="103"/>
      <c r="B74" s="44"/>
      <c r="C74" s="44"/>
      <c r="D74" s="39" t="s">
        <v>14</v>
      </c>
      <c r="E74" s="14">
        <f t="shared" ref="E74:E77" si="35">F74+G74+H74+I74+J74+K74</f>
        <v>4821.5540000000001</v>
      </c>
      <c r="F74" s="149">
        <v>2405.277</v>
      </c>
      <c r="G74" s="149">
        <v>2416.277</v>
      </c>
      <c r="H74" s="14">
        <v>0</v>
      </c>
      <c r="I74" s="14">
        <v>0</v>
      </c>
      <c r="J74" s="14">
        <v>0</v>
      </c>
      <c r="K74" s="14">
        <v>0</v>
      </c>
      <c r="L74" s="4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8.25" customHeight="1" x14ac:dyDescent="0.25">
      <c r="A75" s="104"/>
      <c r="B75" s="45"/>
      <c r="C75" s="45"/>
      <c r="D75" s="39" t="s">
        <v>22</v>
      </c>
      <c r="E75" s="14">
        <f t="shared" si="35"/>
        <v>4821.5540000000001</v>
      </c>
      <c r="F75" s="149">
        <v>2405.277</v>
      </c>
      <c r="G75" s="149">
        <v>2416.277</v>
      </c>
      <c r="H75" s="14">
        <f t="shared" ref="H75:K75" si="36">H74+H73+H72</f>
        <v>0</v>
      </c>
      <c r="I75" s="14">
        <f t="shared" si="36"/>
        <v>0</v>
      </c>
      <c r="J75" s="14">
        <f t="shared" si="36"/>
        <v>0</v>
      </c>
      <c r="K75" s="14">
        <f t="shared" si="36"/>
        <v>0</v>
      </c>
      <c r="L75" s="4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8.25" customHeight="1" x14ac:dyDescent="0.25">
      <c r="A76" s="102" t="s">
        <v>61</v>
      </c>
      <c r="B76" s="43" t="s">
        <v>62</v>
      </c>
      <c r="C76" s="43" t="s">
        <v>24</v>
      </c>
      <c r="D76" s="39" t="s">
        <v>12</v>
      </c>
      <c r="E76" s="14">
        <f t="shared" si="35"/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43" t="s">
        <v>51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6" customHeight="1" x14ac:dyDescent="0.25">
      <c r="A77" s="103"/>
      <c r="B77" s="44"/>
      <c r="C77" s="44"/>
      <c r="D77" s="39" t="s">
        <v>13</v>
      </c>
      <c r="E77" s="14">
        <f t="shared" si="35"/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4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5.25" customHeight="1" x14ac:dyDescent="0.25">
      <c r="A78" s="103"/>
      <c r="B78" s="44"/>
      <c r="C78" s="44"/>
      <c r="D78" s="39" t="s">
        <v>14</v>
      </c>
      <c r="E78" s="14">
        <f>F376+SUM(F78:G78)</f>
        <v>1262</v>
      </c>
      <c r="F78" s="149">
        <v>628</v>
      </c>
      <c r="G78" s="149">
        <v>634</v>
      </c>
      <c r="H78" s="14">
        <v>0</v>
      </c>
      <c r="I78" s="14">
        <v>0</v>
      </c>
      <c r="J78" s="14">
        <v>0</v>
      </c>
      <c r="K78" s="14">
        <v>0</v>
      </c>
      <c r="L78" s="4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25">
      <c r="A79" s="104"/>
      <c r="B79" s="45"/>
      <c r="C79" s="45"/>
      <c r="D79" s="39" t="s">
        <v>22</v>
      </c>
      <c r="E79" s="14">
        <f t="shared" ref="E79:E81" si="37">F79+G79+H79+I79+J79+K79</f>
        <v>1262</v>
      </c>
      <c r="F79" s="149">
        <v>628</v>
      </c>
      <c r="G79" s="149">
        <v>634</v>
      </c>
      <c r="H79" s="14">
        <f t="shared" ref="H79:K79" si="38">H78+H77+H76</f>
        <v>0</v>
      </c>
      <c r="I79" s="14">
        <f t="shared" si="38"/>
        <v>0</v>
      </c>
      <c r="J79" s="14">
        <f t="shared" si="38"/>
        <v>0</v>
      </c>
      <c r="K79" s="14">
        <f t="shared" si="38"/>
        <v>0</v>
      </c>
      <c r="L79" s="4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.5" customHeight="1" x14ac:dyDescent="0.25">
      <c r="A80" s="125" t="s">
        <v>63</v>
      </c>
      <c r="B80" s="54" t="s">
        <v>64</v>
      </c>
      <c r="C80" s="43" t="s">
        <v>24</v>
      </c>
      <c r="D80" s="39" t="s">
        <v>12</v>
      </c>
      <c r="E80" s="14">
        <f t="shared" si="37"/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43" t="s">
        <v>51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2.75" customHeight="1" x14ac:dyDescent="0.25">
      <c r="A81" s="126"/>
      <c r="B81" s="55"/>
      <c r="C81" s="44"/>
      <c r="D81" s="39" t="s">
        <v>13</v>
      </c>
      <c r="E81" s="14">
        <f t="shared" si="37"/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4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2.25" customHeight="1" x14ac:dyDescent="0.25">
      <c r="A82" s="126"/>
      <c r="B82" s="55"/>
      <c r="C82" s="44"/>
      <c r="D82" s="39" t="s">
        <v>14</v>
      </c>
      <c r="E82" s="14">
        <f>F376</f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4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6.75" customHeight="1" x14ac:dyDescent="0.25">
      <c r="A83" s="127"/>
      <c r="B83" s="56"/>
      <c r="C83" s="45"/>
      <c r="D83" s="39" t="s">
        <v>22</v>
      </c>
      <c r="E83" s="14">
        <f t="shared" ref="E83:E85" si="39">F83+G83+H83+I83+J83+K83</f>
        <v>0</v>
      </c>
      <c r="F83" s="14">
        <v>0</v>
      </c>
      <c r="G83" s="14">
        <v>0</v>
      </c>
      <c r="H83" s="14">
        <f t="shared" ref="H83:K83" si="40">H82+H81+H80</f>
        <v>0</v>
      </c>
      <c r="I83" s="14">
        <f t="shared" si="40"/>
        <v>0</v>
      </c>
      <c r="J83" s="14">
        <f t="shared" si="40"/>
        <v>0</v>
      </c>
      <c r="K83" s="14">
        <f t="shared" si="40"/>
        <v>0</v>
      </c>
      <c r="L83" s="4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.75" customHeight="1" x14ac:dyDescent="0.25">
      <c r="A84" s="125" t="s">
        <v>65</v>
      </c>
      <c r="B84" s="54" t="s">
        <v>67</v>
      </c>
      <c r="C84" s="43" t="s">
        <v>24</v>
      </c>
      <c r="D84" s="39" t="s">
        <v>12</v>
      </c>
      <c r="E84" s="14">
        <f t="shared" si="39"/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43" t="s">
        <v>51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9.25" customHeight="1" x14ac:dyDescent="0.25">
      <c r="A85" s="126"/>
      <c r="B85" s="55"/>
      <c r="C85" s="44"/>
      <c r="D85" s="39" t="s">
        <v>13</v>
      </c>
      <c r="E85" s="14">
        <f t="shared" si="39"/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4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5">
      <c r="A86" s="126"/>
      <c r="B86" s="55"/>
      <c r="C86" s="44"/>
      <c r="D86" s="39" t="s">
        <v>14</v>
      </c>
      <c r="E86" s="14">
        <f>F384+SUM(F86:G86)</f>
        <v>681.904</v>
      </c>
      <c r="F86" s="149">
        <v>340.952</v>
      </c>
      <c r="G86" s="149">
        <v>340.952</v>
      </c>
      <c r="H86" s="14">
        <v>0</v>
      </c>
      <c r="I86" s="14">
        <v>0</v>
      </c>
      <c r="J86" s="14">
        <v>0</v>
      </c>
      <c r="K86" s="14">
        <v>0</v>
      </c>
      <c r="L86" s="4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8.25" customHeight="1" x14ac:dyDescent="0.25">
      <c r="A87" s="127"/>
      <c r="B87" s="56"/>
      <c r="C87" s="45"/>
      <c r="D87" s="39" t="s">
        <v>22</v>
      </c>
      <c r="E87" s="14">
        <f t="shared" ref="E87:E89" si="41">F87+G87+H87+I87+J87+K87</f>
        <v>681.904</v>
      </c>
      <c r="F87" s="149">
        <v>340.952</v>
      </c>
      <c r="G87" s="149">
        <v>340.952</v>
      </c>
      <c r="H87" s="14">
        <f t="shared" ref="H87:K87" si="42">H86+H85+H84</f>
        <v>0</v>
      </c>
      <c r="I87" s="14">
        <f t="shared" si="42"/>
        <v>0</v>
      </c>
      <c r="J87" s="14">
        <f t="shared" si="42"/>
        <v>0</v>
      </c>
      <c r="K87" s="14">
        <f t="shared" si="42"/>
        <v>0</v>
      </c>
      <c r="L87" s="4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.5" customHeight="1" x14ac:dyDescent="0.25">
      <c r="A88" s="125" t="s">
        <v>66</v>
      </c>
      <c r="B88" s="54" t="s">
        <v>95</v>
      </c>
      <c r="C88" s="43" t="s">
        <v>24</v>
      </c>
      <c r="D88" s="39" t="s">
        <v>12</v>
      </c>
      <c r="E88" s="14">
        <f t="shared" si="41"/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43" t="s">
        <v>51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 x14ac:dyDescent="0.25">
      <c r="A89" s="126"/>
      <c r="B89" s="55"/>
      <c r="C89" s="44"/>
      <c r="D89" s="39" t="s">
        <v>13</v>
      </c>
      <c r="E89" s="14">
        <f t="shared" si="41"/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4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 x14ac:dyDescent="0.25">
      <c r="A90" s="126"/>
      <c r="B90" s="55"/>
      <c r="C90" s="44"/>
      <c r="D90" s="39" t="s">
        <v>14</v>
      </c>
      <c r="E90" s="14">
        <f>F388+SUM(F90:G90)</f>
        <v>7015.5379999999996</v>
      </c>
      <c r="F90" s="149">
        <v>3507.7689999999998</v>
      </c>
      <c r="G90" s="149">
        <v>3507.7689999999998</v>
      </c>
      <c r="H90" s="14">
        <v>0</v>
      </c>
      <c r="I90" s="14">
        <v>0</v>
      </c>
      <c r="J90" s="14">
        <v>0</v>
      </c>
      <c r="K90" s="14">
        <v>0</v>
      </c>
      <c r="L90" s="4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7.5" customHeight="1" x14ac:dyDescent="0.25">
      <c r="A91" s="127"/>
      <c r="B91" s="56"/>
      <c r="C91" s="45"/>
      <c r="D91" s="39" t="s">
        <v>22</v>
      </c>
      <c r="E91" s="14">
        <f t="shared" ref="E91:E93" si="43">F91+G91+H91+I91+J91+K91</f>
        <v>7015.5379999999996</v>
      </c>
      <c r="F91" s="149">
        <v>3507.7689999999998</v>
      </c>
      <c r="G91" s="149">
        <v>3507.7689999999998</v>
      </c>
      <c r="H91" s="14">
        <f t="shared" ref="H91:K91" si="44">H90+H89+H88</f>
        <v>0</v>
      </c>
      <c r="I91" s="14">
        <f t="shared" si="44"/>
        <v>0</v>
      </c>
      <c r="J91" s="14">
        <f t="shared" si="44"/>
        <v>0</v>
      </c>
      <c r="K91" s="14">
        <f t="shared" si="44"/>
        <v>0</v>
      </c>
      <c r="L91" s="4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" customHeight="1" x14ac:dyDescent="0.25">
      <c r="A92" s="125" t="s">
        <v>68</v>
      </c>
      <c r="B92" s="54" t="s">
        <v>96</v>
      </c>
      <c r="C92" s="43" t="s">
        <v>24</v>
      </c>
      <c r="D92" s="39" t="s">
        <v>12</v>
      </c>
      <c r="E92" s="14">
        <f t="shared" si="43"/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43" t="s">
        <v>51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2.25" customHeight="1" x14ac:dyDescent="0.25">
      <c r="A93" s="126"/>
      <c r="B93" s="55"/>
      <c r="C93" s="44"/>
      <c r="D93" s="39" t="s">
        <v>13</v>
      </c>
      <c r="E93" s="14">
        <f t="shared" si="43"/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4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9.25" customHeight="1" x14ac:dyDescent="0.25">
      <c r="A94" s="126"/>
      <c r="B94" s="55"/>
      <c r="C94" s="44"/>
      <c r="D94" s="39" t="s">
        <v>14</v>
      </c>
      <c r="E94" s="14">
        <f>F388</f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4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.75" customHeight="1" x14ac:dyDescent="0.25">
      <c r="A95" s="127"/>
      <c r="B95" s="56"/>
      <c r="C95" s="45"/>
      <c r="D95" s="39" t="s">
        <v>22</v>
      </c>
      <c r="E95" s="14">
        <f t="shared" ref="E95:E97" si="45">F95+G95+H95+I95+J95+K95</f>
        <v>0</v>
      </c>
      <c r="F95" s="14">
        <v>0</v>
      </c>
      <c r="G95" s="14">
        <v>0</v>
      </c>
      <c r="H95" s="14">
        <f t="shared" ref="H95:K95" si="46">H94+H93+H92</f>
        <v>0</v>
      </c>
      <c r="I95" s="14">
        <f t="shared" si="46"/>
        <v>0</v>
      </c>
      <c r="J95" s="14">
        <f t="shared" si="46"/>
        <v>0</v>
      </c>
      <c r="K95" s="14">
        <f t="shared" si="46"/>
        <v>0</v>
      </c>
      <c r="L95" s="4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3" customHeight="1" x14ac:dyDescent="0.25">
      <c r="A96" s="125" t="s">
        <v>69</v>
      </c>
      <c r="B96" s="54" t="s">
        <v>97</v>
      </c>
      <c r="C96" s="43" t="s">
        <v>24</v>
      </c>
      <c r="D96" s="39" t="s">
        <v>12</v>
      </c>
      <c r="E96" s="14">
        <f t="shared" si="45"/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43" t="s">
        <v>51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.75" customHeight="1" x14ac:dyDescent="0.25">
      <c r="A97" s="126"/>
      <c r="B97" s="55"/>
      <c r="C97" s="44"/>
      <c r="D97" s="39" t="s">
        <v>13</v>
      </c>
      <c r="E97" s="14">
        <f t="shared" si="45"/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4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2.25" customHeight="1" x14ac:dyDescent="0.25">
      <c r="A98" s="126"/>
      <c r="B98" s="55"/>
      <c r="C98" s="44"/>
      <c r="D98" s="39" t="s">
        <v>14</v>
      </c>
      <c r="E98" s="14">
        <f>F392</f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4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25">
      <c r="A99" s="127"/>
      <c r="B99" s="56"/>
      <c r="C99" s="45"/>
      <c r="D99" s="39" t="s">
        <v>22</v>
      </c>
      <c r="E99" s="14">
        <f t="shared" ref="E99:E101" si="47">F99+G99+H99+I99+J99+K99</f>
        <v>0</v>
      </c>
      <c r="F99" s="14">
        <v>0</v>
      </c>
      <c r="G99" s="14">
        <v>0</v>
      </c>
      <c r="H99" s="14">
        <f t="shared" ref="H99:K99" si="48">H98+H97+H96</f>
        <v>0</v>
      </c>
      <c r="I99" s="14">
        <f t="shared" si="48"/>
        <v>0</v>
      </c>
      <c r="J99" s="14">
        <f t="shared" si="48"/>
        <v>0</v>
      </c>
      <c r="K99" s="14">
        <f t="shared" si="48"/>
        <v>0</v>
      </c>
      <c r="L99" s="4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5">
      <c r="A100" s="125" t="s">
        <v>70</v>
      </c>
      <c r="B100" s="54" t="s">
        <v>45</v>
      </c>
      <c r="C100" s="43" t="s">
        <v>24</v>
      </c>
      <c r="D100" s="39" t="s">
        <v>12</v>
      </c>
      <c r="E100" s="14">
        <f t="shared" si="47"/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43" t="s">
        <v>51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5">
      <c r="A101" s="126"/>
      <c r="B101" s="55"/>
      <c r="C101" s="44"/>
      <c r="D101" s="39" t="s">
        <v>13</v>
      </c>
      <c r="E101" s="14">
        <f t="shared" si="47"/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4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5">
      <c r="A102" s="126"/>
      <c r="B102" s="55"/>
      <c r="C102" s="44"/>
      <c r="D102" s="39" t="s">
        <v>14</v>
      </c>
      <c r="E102" s="14">
        <f t="shared" ref="E102:E103" si="49">F102+G102+H102+I102+J102+K102</f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4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0" customHeight="1" x14ac:dyDescent="0.25">
      <c r="A103" s="127"/>
      <c r="B103" s="56"/>
      <c r="C103" s="45"/>
      <c r="D103" s="39" t="s">
        <v>22</v>
      </c>
      <c r="E103" s="14">
        <f t="shared" si="49"/>
        <v>0</v>
      </c>
      <c r="F103" s="14">
        <v>0</v>
      </c>
      <c r="G103" s="14">
        <v>0</v>
      </c>
      <c r="H103" s="14">
        <f t="shared" ref="H103:K103" si="50">H102+H101+H100</f>
        <v>0</v>
      </c>
      <c r="I103" s="14">
        <f t="shared" si="50"/>
        <v>0</v>
      </c>
      <c r="J103" s="14">
        <f t="shared" si="50"/>
        <v>0</v>
      </c>
      <c r="K103" s="14">
        <f t="shared" si="50"/>
        <v>0</v>
      </c>
      <c r="L103" s="4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6.75" customHeight="1" x14ac:dyDescent="0.25">
      <c r="A104" s="125" t="s">
        <v>71</v>
      </c>
      <c r="B104" s="54" t="s">
        <v>98</v>
      </c>
      <c r="C104" s="43" t="s">
        <v>24</v>
      </c>
      <c r="D104" s="39" t="s">
        <v>12</v>
      </c>
      <c r="E104" s="14">
        <f t="shared" ref="E104:E105" si="51">F104+G104+H104+I104+J104+K104</f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43" t="s">
        <v>51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9.25" customHeight="1" x14ac:dyDescent="0.25">
      <c r="A105" s="126"/>
      <c r="B105" s="55"/>
      <c r="C105" s="44"/>
      <c r="D105" s="39" t="s">
        <v>13</v>
      </c>
      <c r="E105" s="14">
        <f t="shared" si="51"/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4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4.5" customHeight="1" x14ac:dyDescent="0.25">
      <c r="A106" s="126"/>
      <c r="B106" s="55"/>
      <c r="C106" s="44"/>
      <c r="D106" s="39" t="s">
        <v>14</v>
      </c>
      <c r="E106" s="14">
        <f>F400</f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4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.75" customHeight="1" x14ac:dyDescent="0.25">
      <c r="A107" s="127"/>
      <c r="B107" s="56"/>
      <c r="C107" s="45"/>
      <c r="D107" s="39" t="s">
        <v>22</v>
      </c>
      <c r="E107" s="14">
        <f t="shared" ref="E107:E109" si="52">F107+G107+H107+I107+J107+K107</f>
        <v>0</v>
      </c>
      <c r="F107" s="14">
        <v>0</v>
      </c>
      <c r="G107" s="14">
        <v>0</v>
      </c>
      <c r="H107" s="14">
        <f t="shared" ref="H107:K107" si="53">H106+H105+H104</f>
        <v>0</v>
      </c>
      <c r="I107" s="14">
        <f t="shared" si="53"/>
        <v>0</v>
      </c>
      <c r="J107" s="14">
        <f t="shared" si="53"/>
        <v>0</v>
      </c>
      <c r="K107" s="14">
        <f t="shared" si="53"/>
        <v>0</v>
      </c>
      <c r="L107" s="4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0.5" customHeight="1" x14ac:dyDescent="0.25">
      <c r="A108" s="125" t="s">
        <v>72</v>
      </c>
      <c r="B108" s="54" t="s">
        <v>99</v>
      </c>
      <c r="C108" s="43" t="s">
        <v>24</v>
      </c>
      <c r="D108" s="39" t="s">
        <v>12</v>
      </c>
      <c r="E108" s="14">
        <f t="shared" si="52"/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43" t="s">
        <v>51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1.5" customHeight="1" x14ac:dyDescent="0.25">
      <c r="A109" s="126"/>
      <c r="B109" s="55"/>
      <c r="C109" s="44"/>
      <c r="D109" s="39" t="s">
        <v>13</v>
      </c>
      <c r="E109" s="14">
        <f t="shared" si="52"/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4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3.75" customHeight="1" x14ac:dyDescent="0.25">
      <c r="A110" s="126"/>
      <c r="B110" s="55"/>
      <c r="C110" s="44"/>
      <c r="D110" s="39" t="s">
        <v>14</v>
      </c>
      <c r="E110" s="14">
        <f>F404</f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4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.75" customHeight="1" x14ac:dyDescent="0.25">
      <c r="A111" s="127"/>
      <c r="B111" s="56"/>
      <c r="C111" s="45"/>
      <c r="D111" s="39" t="s">
        <v>22</v>
      </c>
      <c r="E111" s="14">
        <f t="shared" ref="E111:E113" si="54">F111+G111+H111+I111+J111+K111</f>
        <v>0</v>
      </c>
      <c r="F111" s="14">
        <v>0</v>
      </c>
      <c r="G111" s="14">
        <v>0</v>
      </c>
      <c r="H111" s="14">
        <f t="shared" ref="H111:K111" si="55">H110+H109+H108</f>
        <v>0</v>
      </c>
      <c r="I111" s="14">
        <f t="shared" si="55"/>
        <v>0</v>
      </c>
      <c r="J111" s="14">
        <f t="shared" si="55"/>
        <v>0</v>
      </c>
      <c r="K111" s="14">
        <f t="shared" si="55"/>
        <v>0</v>
      </c>
      <c r="L111" s="4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6.75" customHeight="1" x14ac:dyDescent="0.25">
      <c r="A112" s="125" t="s">
        <v>73</v>
      </c>
      <c r="B112" s="54" t="s">
        <v>100</v>
      </c>
      <c r="C112" s="43" t="s">
        <v>24</v>
      </c>
      <c r="D112" s="39" t="s">
        <v>12</v>
      </c>
      <c r="E112" s="14">
        <f t="shared" si="54"/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43" t="s">
        <v>51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 thickBot="1" x14ac:dyDescent="0.3">
      <c r="A113" s="126"/>
      <c r="B113" s="55"/>
      <c r="C113" s="44"/>
      <c r="D113" s="39" t="s">
        <v>13</v>
      </c>
      <c r="E113" s="14">
        <f t="shared" si="54"/>
        <v>96.2</v>
      </c>
      <c r="F113" s="13">
        <v>48.1</v>
      </c>
      <c r="G113" s="13">
        <v>48.1</v>
      </c>
      <c r="H113" s="14">
        <v>0</v>
      </c>
      <c r="I113" s="14">
        <v>0</v>
      </c>
      <c r="J113" s="14">
        <v>0</v>
      </c>
      <c r="K113" s="14">
        <v>0</v>
      </c>
      <c r="L113" s="4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6.75" customHeight="1" x14ac:dyDescent="0.25">
      <c r="A114" s="126"/>
      <c r="B114" s="55"/>
      <c r="C114" s="44"/>
      <c r="D114" s="39" t="s">
        <v>14</v>
      </c>
      <c r="E114" s="14">
        <f>F408</f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4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3.5" customHeight="1" thickBot="1" x14ac:dyDescent="0.3">
      <c r="A115" s="127"/>
      <c r="B115" s="56"/>
      <c r="C115" s="45"/>
      <c r="D115" s="39" t="s">
        <v>22</v>
      </c>
      <c r="E115" s="14">
        <f t="shared" ref="E115:E117" si="56">F115+G115+H115+I115+J115+K115</f>
        <v>96.2</v>
      </c>
      <c r="F115" s="13">
        <v>48.1</v>
      </c>
      <c r="G115" s="13">
        <v>48.1</v>
      </c>
      <c r="H115" s="14">
        <f t="shared" ref="H115:K115" si="57">H114+H113+H112</f>
        <v>0</v>
      </c>
      <c r="I115" s="14">
        <f t="shared" si="57"/>
        <v>0</v>
      </c>
      <c r="J115" s="14">
        <f t="shared" si="57"/>
        <v>0</v>
      </c>
      <c r="K115" s="14">
        <f t="shared" si="57"/>
        <v>0</v>
      </c>
      <c r="L115" s="4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9" customHeight="1" x14ac:dyDescent="0.25">
      <c r="A116" s="125" t="s">
        <v>74</v>
      </c>
      <c r="B116" s="54" t="s">
        <v>101</v>
      </c>
      <c r="C116" s="43" t="s">
        <v>24</v>
      </c>
      <c r="D116" s="39" t="s">
        <v>12</v>
      </c>
      <c r="E116" s="14">
        <f t="shared" si="56"/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43" t="s">
        <v>51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3" customHeight="1" x14ac:dyDescent="0.25">
      <c r="A117" s="126"/>
      <c r="B117" s="55"/>
      <c r="C117" s="44"/>
      <c r="D117" s="39" t="s">
        <v>13</v>
      </c>
      <c r="E117" s="14">
        <f t="shared" si="56"/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4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3.75" customHeight="1" x14ac:dyDescent="0.25">
      <c r="A118" s="126"/>
      <c r="B118" s="55"/>
      <c r="C118" s="44"/>
      <c r="D118" s="39" t="s">
        <v>14</v>
      </c>
      <c r="E118" s="14">
        <f>F412</f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4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25">
      <c r="A119" s="127"/>
      <c r="B119" s="56"/>
      <c r="C119" s="45"/>
      <c r="D119" s="39" t="s">
        <v>22</v>
      </c>
      <c r="E119" s="14">
        <f t="shared" ref="E119:E121" si="58">F119+G119+H119+I119+J119+K119</f>
        <v>0</v>
      </c>
      <c r="F119" s="14">
        <v>0</v>
      </c>
      <c r="G119" s="14">
        <v>0</v>
      </c>
      <c r="H119" s="14">
        <f t="shared" ref="H119:K119" si="59">H118+H117+H116</f>
        <v>0</v>
      </c>
      <c r="I119" s="14">
        <f t="shared" si="59"/>
        <v>0</v>
      </c>
      <c r="J119" s="14">
        <f t="shared" si="59"/>
        <v>0</v>
      </c>
      <c r="K119" s="14">
        <f t="shared" si="59"/>
        <v>0</v>
      </c>
      <c r="L119" s="4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125" t="s">
        <v>75</v>
      </c>
      <c r="B120" s="54" t="s">
        <v>102</v>
      </c>
      <c r="C120" s="43" t="s">
        <v>24</v>
      </c>
      <c r="D120" s="39" t="s">
        <v>12</v>
      </c>
      <c r="E120" s="14">
        <f t="shared" si="58"/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43" t="s">
        <v>51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126"/>
      <c r="B121" s="55"/>
      <c r="C121" s="44"/>
      <c r="D121" s="39" t="s">
        <v>13</v>
      </c>
      <c r="E121" s="14">
        <f t="shared" si="58"/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4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5">
      <c r="A122" s="126"/>
      <c r="B122" s="55"/>
      <c r="C122" s="44"/>
      <c r="D122" s="39" t="s">
        <v>14</v>
      </c>
      <c r="E122" s="14">
        <f>F416</f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4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79.5" customHeight="1" x14ac:dyDescent="0.25">
      <c r="A123" s="127"/>
      <c r="B123" s="56"/>
      <c r="C123" s="45"/>
      <c r="D123" s="39" t="s">
        <v>22</v>
      </c>
      <c r="E123" s="14">
        <f t="shared" ref="E123" si="60">F123+G123+H123+I123+J123+K123</f>
        <v>0</v>
      </c>
      <c r="F123" s="14">
        <v>0</v>
      </c>
      <c r="G123" s="14">
        <v>0</v>
      </c>
      <c r="H123" s="14">
        <f t="shared" ref="H123:K123" si="61">H122+H121+H120</f>
        <v>0</v>
      </c>
      <c r="I123" s="14">
        <f t="shared" si="61"/>
        <v>0</v>
      </c>
      <c r="J123" s="14">
        <f t="shared" si="61"/>
        <v>0</v>
      </c>
      <c r="K123" s="14">
        <f t="shared" si="61"/>
        <v>0</v>
      </c>
      <c r="L123" s="4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9.25" customHeight="1" x14ac:dyDescent="0.25">
      <c r="A124" s="125" t="s">
        <v>76</v>
      </c>
      <c r="B124" s="54" t="s">
        <v>103</v>
      </c>
      <c r="C124" s="43" t="s">
        <v>24</v>
      </c>
      <c r="D124" s="39" t="s">
        <v>12</v>
      </c>
      <c r="E124" s="14">
        <f t="shared" ref="E124:E125" si="62">F124+G124+H124+I124+J124+K124</f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43" t="s">
        <v>51</v>
      </c>
      <c r="M124" s="1"/>
      <c r="N124" s="3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9.25" customHeight="1" x14ac:dyDescent="0.25">
      <c r="A125" s="126"/>
      <c r="B125" s="55"/>
      <c r="C125" s="44"/>
      <c r="D125" s="39" t="s">
        <v>13</v>
      </c>
      <c r="E125" s="14">
        <f t="shared" si="62"/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44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4.5" customHeight="1" x14ac:dyDescent="0.25">
      <c r="A126" s="126"/>
      <c r="B126" s="55"/>
      <c r="C126" s="44"/>
      <c r="D126" s="39" t="s">
        <v>14</v>
      </c>
      <c r="E126" s="14">
        <f>F416</f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44"/>
      <c r="M126" s="1"/>
      <c r="N126" s="38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127"/>
      <c r="B127" s="56"/>
      <c r="C127" s="45"/>
      <c r="D127" s="39" t="s">
        <v>22</v>
      </c>
      <c r="E127" s="14">
        <f t="shared" ref="E127:E129" si="63">F127+G127+H127+I127+J127+K127</f>
        <v>0</v>
      </c>
      <c r="F127" s="14">
        <v>0</v>
      </c>
      <c r="G127" s="14">
        <v>0</v>
      </c>
      <c r="H127" s="14">
        <f t="shared" ref="H127:K127" si="64">H126+H125+H124</f>
        <v>0</v>
      </c>
      <c r="I127" s="14">
        <f t="shared" si="64"/>
        <v>0</v>
      </c>
      <c r="J127" s="14">
        <f t="shared" si="64"/>
        <v>0</v>
      </c>
      <c r="K127" s="14">
        <f t="shared" si="64"/>
        <v>0</v>
      </c>
      <c r="L127" s="45"/>
      <c r="M127" s="1"/>
      <c r="N127" s="38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7.5" customHeight="1" x14ac:dyDescent="0.25">
      <c r="A128" s="125" t="s">
        <v>77</v>
      </c>
      <c r="B128" s="54" t="s">
        <v>78</v>
      </c>
      <c r="C128" s="43" t="s">
        <v>24</v>
      </c>
      <c r="D128" s="39" t="s">
        <v>12</v>
      </c>
      <c r="E128" s="14">
        <f t="shared" si="63"/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43" t="s">
        <v>51</v>
      </c>
      <c r="M128" s="1"/>
      <c r="N128" s="3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5.25" customHeight="1" x14ac:dyDescent="0.25">
      <c r="A129" s="126"/>
      <c r="B129" s="55"/>
      <c r="C129" s="44"/>
      <c r="D129" s="39" t="s">
        <v>13</v>
      </c>
      <c r="E129" s="14">
        <f t="shared" si="63"/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44"/>
      <c r="M129" s="1"/>
      <c r="N129" s="3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3.75" customHeight="1" x14ac:dyDescent="0.25">
      <c r="A130" s="126"/>
      <c r="B130" s="55"/>
      <c r="C130" s="44"/>
      <c r="D130" s="39" t="s">
        <v>14</v>
      </c>
      <c r="E130" s="14">
        <f>F420</f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4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25">
      <c r="A131" s="127"/>
      <c r="B131" s="56"/>
      <c r="C131" s="45"/>
      <c r="D131" s="39" t="s">
        <v>22</v>
      </c>
      <c r="E131" s="14">
        <f t="shared" ref="E131" si="65">F131+G131+H131+I131+J131+K131</f>
        <v>0</v>
      </c>
      <c r="F131" s="14">
        <v>0</v>
      </c>
      <c r="G131" s="14">
        <v>0</v>
      </c>
      <c r="H131" s="14">
        <f t="shared" ref="H131:K131" si="66">H130+H129+H128</f>
        <v>0</v>
      </c>
      <c r="I131" s="14">
        <f t="shared" si="66"/>
        <v>0</v>
      </c>
      <c r="J131" s="14">
        <f t="shared" si="66"/>
        <v>0</v>
      </c>
      <c r="K131" s="14">
        <f t="shared" si="66"/>
        <v>0</v>
      </c>
      <c r="L131" s="4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6.75" customHeight="1" x14ac:dyDescent="0.25">
      <c r="A132" s="125" t="s">
        <v>203</v>
      </c>
      <c r="B132" s="54" t="s">
        <v>208</v>
      </c>
      <c r="C132" s="43" t="s">
        <v>24</v>
      </c>
      <c r="D132" s="39" t="s">
        <v>12</v>
      </c>
      <c r="E132" s="14">
        <f t="shared" ref="E132:E133" si="67">F132+G132+H132+I132+J132+K132</f>
        <v>47326.097649999996</v>
      </c>
      <c r="F132" s="149">
        <v>23645.74814</v>
      </c>
      <c r="G132" s="149">
        <v>23680.34951</v>
      </c>
      <c r="H132" s="14">
        <v>0</v>
      </c>
      <c r="I132" s="14">
        <v>0</v>
      </c>
      <c r="J132" s="14">
        <v>0</v>
      </c>
      <c r="K132" s="14">
        <v>0</v>
      </c>
      <c r="L132" s="43" t="s">
        <v>51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x14ac:dyDescent="0.25">
      <c r="A133" s="126"/>
      <c r="B133" s="55"/>
      <c r="C133" s="44"/>
      <c r="D133" s="39" t="s">
        <v>13</v>
      </c>
      <c r="E133" s="14">
        <f t="shared" si="67"/>
        <v>550.50699999999995</v>
      </c>
      <c r="F133" s="149">
        <v>275.25349999999997</v>
      </c>
      <c r="G133" s="149">
        <v>275.25349999999997</v>
      </c>
      <c r="H133" s="14">
        <v>0</v>
      </c>
      <c r="I133" s="14">
        <v>0</v>
      </c>
      <c r="J133" s="14">
        <v>0</v>
      </c>
      <c r="K133" s="14">
        <v>0</v>
      </c>
      <c r="L133" s="4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6.75" customHeight="1" x14ac:dyDescent="0.25">
      <c r="A134" s="126"/>
      <c r="B134" s="55"/>
      <c r="C134" s="44"/>
      <c r="D134" s="39" t="s">
        <v>14</v>
      </c>
      <c r="E134" s="14">
        <f>F424</f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4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9" customHeight="1" x14ac:dyDescent="0.25">
      <c r="A135" s="127"/>
      <c r="B135" s="56"/>
      <c r="C135" s="45"/>
      <c r="D135" s="39" t="s">
        <v>22</v>
      </c>
      <c r="E135" s="14">
        <f t="shared" ref="E135" si="68">F135+G135+H135+I135+J135+K135</f>
        <v>47876.604649999994</v>
      </c>
      <c r="F135" s="14">
        <f>SUM(F132:F134)</f>
        <v>23921.001639999999</v>
      </c>
      <c r="G135" s="14">
        <f>SUM(G132:G134)</f>
        <v>23955.603009999999</v>
      </c>
      <c r="H135" s="14">
        <f t="shared" ref="H135:K135" si="69">H134+H133+H132</f>
        <v>0</v>
      </c>
      <c r="I135" s="14">
        <f t="shared" si="69"/>
        <v>0</v>
      </c>
      <c r="J135" s="14">
        <f t="shared" si="69"/>
        <v>0</v>
      </c>
      <c r="K135" s="14">
        <f t="shared" si="69"/>
        <v>0</v>
      </c>
      <c r="L135" s="4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1" hidden="1" customHeight="1" x14ac:dyDescent="0.25">
      <c r="A136" s="108"/>
      <c r="B136" s="54"/>
      <c r="C136" s="54"/>
      <c r="D136" s="41"/>
      <c r="E136" s="11"/>
      <c r="F136" s="11"/>
      <c r="G136" s="11"/>
      <c r="H136" s="11"/>
      <c r="I136" s="11"/>
      <c r="J136" s="11"/>
      <c r="K136" s="11"/>
      <c r="L136" s="12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2.75" hidden="1" customHeight="1" x14ac:dyDescent="0.25">
      <c r="A137" s="110"/>
      <c r="B137" s="55"/>
      <c r="C137" s="55"/>
      <c r="D137" s="41"/>
      <c r="E137" s="11"/>
      <c r="F137" s="11"/>
      <c r="G137" s="11"/>
      <c r="H137" s="11"/>
      <c r="I137" s="11"/>
      <c r="J137" s="11"/>
      <c r="K137" s="11"/>
      <c r="L137" s="12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.5" hidden="1" customHeight="1" x14ac:dyDescent="0.25">
      <c r="A138" s="110"/>
      <c r="B138" s="55"/>
      <c r="C138" s="55"/>
      <c r="D138" s="41"/>
      <c r="E138" s="11"/>
      <c r="F138" s="11"/>
      <c r="G138" s="11"/>
      <c r="H138" s="11"/>
      <c r="I138" s="11"/>
      <c r="J138" s="11"/>
      <c r="K138" s="11"/>
      <c r="L138" s="12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" hidden="1" customHeight="1" x14ac:dyDescent="0.25">
      <c r="A139" s="130"/>
      <c r="B139" s="56"/>
      <c r="C139" s="56"/>
      <c r="D139" s="41"/>
      <c r="E139" s="11"/>
      <c r="F139" s="11"/>
      <c r="G139" s="11"/>
      <c r="H139" s="11"/>
      <c r="I139" s="11"/>
      <c r="J139" s="11"/>
      <c r="K139" s="11"/>
      <c r="L139" s="13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hidden="1" customHeight="1" x14ac:dyDescent="0.25">
      <c r="A140" s="54"/>
      <c r="B140" s="54"/>
      <c r="C140" s="54"/>
      <c r="D140" s="41"/>
      <c r="E140" s="11"/>
      <c r="F140" s="11"/>
      <c r="G140" s="11"/>
      <c r="H140" s="11"/>
      <c r="I140" s="11"/>
      <c r="J140" s="11"/>
      <c r="K140" s="11"/>
      <c r="L140" s="128"/>
    </row>
    <row r="141" spans="1:26" ht="30" hidden="1" customHeight="1" x14ac:dyDescent="0.25">
      <c r="A141" s="55"/>
      <c r="B141" s="55"/>
      <c r="C141" s="55"/>
      <c r="D141" s="41"/>
      <c r="E141" s="11"/>
      <c r="F141" s="11"/>
      <c r="G141" s="11"/>
      <c r="H141" s="11"/>
      <c r="I141" s="11"/>
      <c r="J141" s="11"/>
      <c r="K141" s="11"/>
      <c r="L141" s="129"/>
    </row>
    <row r="142" spans="1:26" ht="29.25" hidden="1" customHeight="1" x14ac:dyDescent="0.25">
      <c r="A142" s="55"/>
      <c r="B142" s="55"/>
      <c r="C142" s="55"/>
      <c r="D142" s="41"/>
      <c r="E142" s="11"/>
      <c r="F142" s="11"/>
      <c r="G142" s="11"/>
      <c r="H142" s="11"/>
      <c r="I142" s="11"/>
      <c r="J142" s="11"/>
      <c r="K142" s="11"/>
      <c r="L142" s="129"/>
    </row>
    <row r="143" spans="1:26" ht="0.75" hidden="1" customHeight="1" x14ac:dyDescent="0.25">
      <c r="A143" s="56"/>
      <c r="B143" s="56"/>
      <c r="C143" s="56"/>
      <c r="D143" s="41"/>
      <c r="E143" s="11"/>
      <c r="F143" s="11"/>
      <c r="G143" s="11"/>
      <c r="H143" s="11"/>
      <c r="I143" s="11"/>
      <c r="J143" s="11"/>
      <c r="K143" s="11"/>
      <c r="L143" s="131"/>
    </row>
    <row r="144" spans="1:26" hidden="1" x14ac:dyDescent="0.25">
      <c r="A144" s="54"/>
      <c r="B144" s="54"/>
      <c r="C144" s="54"/>
      <c r="D144" s="41"/>
      <c r="E144" s="11"/>
      <c r="F144" s="11"/>
      <c r="G144" s="11"/>
      <c r="H144" s="11"/>
      <c r="I144" s="11"/>
      <c r="J144" s="11"/>
      <c r="K144" s="11"/>
      <c r="L144" s="128"/>
    </row>
    <row r="145" spans="1:12" hidden="1" x14ac:dyDescent="0.25">
      <c r="A145" s="55"/>
      <c r="B145" s="55"/>
      <c r="C145" s="55"/>
      <c r="D145" s="41"/>
      <c r="E145" s="11"/>
      <c r="F145" s="11"/>
      <c r="G145" s="11"/>
      <c r="H145" s="11"/>
      <c r="I145" s="11"/>
      <c r="J145" s="11"/>
      <c r="K145" s="11"/>
      <c r="L145" s="129"/>
    </row>
    <row r="146" spans="1:12" hidden="1" x14ac:dyDescent="0.25">
      <c r="A146" s="55"/>
      <c r="B146" s="55"/>
      <c r="C146" s="55"/>
      <c r="D146" s="41"/>
      <c r="E146" s="11"/>
      <c r="F146" s="11"/>
      <c r="G146" s="11"/>
      <c r="H146" s="11"/>
      <c r="I146" s="11"/>
      <c r="J146" s="11"/>
      <c r="K146" s="11"/>
      <c r="L146" s="129"/>
    </row>
    <row r="147" spans="1:12" ht="9" hidden="1" customHeight="1" x14ac:dyDescent="0.25">
      <c r="A147" s="56"/>
      <c r="B147" s="56"/>
      <c r="C147" s="56"/>
      <c r="D147" s="41"/>
      <c r="E147" s="11"/>
      <c r="F147" s="11"/>
      <c r="G147" s="11"/>
      <c r="H147" s="11"/>
      <c r="I147" s="11"/>
      <c r="J147" s="11"/>
      <c r="K147" s="11"/>
      <c r="L147" s="131"/>
    </row>
    <row r="148" spans="1:12" ht="30" customHeight="1" x14ac:dyDescent="0.25">
      <c r="A148" s="111" t="s">
        <v>93</v>
      </c>
      <c r="B148" s="112"/>
      <c r="C148" s="113"/>
      <c r="D148" s="114" t="s">
        <v>12</v>
      </c>
      <c r="E148" s="18">
        <f t="shared" ref="E148" si="70">F148+G148+H148+I148+J148+K148</f>
        <v>47326.097649999996</v>
      </c>
      <c r="F148" s="151">
        <v>23645.74814</v>
      </c>
      <c r="G148" s="151">
        <v>23680.34951</v>
      </c>
      <c r="H148" s="18">
        <f t="shared" ref="H148:K151" si="71">H136</f>
        <v>0</v>
      </c>
      <c r="I148" s="18">
        <f t="shared" si="71"/>
        <v>0</v>
      </c>
      <c r="J148" s="18">
        <f t="shared" si="71"/>
        <v>0</v>
      </c>
      <c r="K148" s="18">
        <f t="shared" si="71"/>
        <v>0</v>
      </c>
      <c r="L148" s="43" t="s">
        <v>51</v>
      </c>
    </row>
    <row r="149" spans="1:12" ht="30" x14ac:dyDescent="0.25">
      <c r="A149" s="116"/>
      <c r="B149" s="117"/>
      <c r="C149" s="118"/>
      <c r="D149" s="114" t="s">
        <v>13</v>
      </c>
      <c r="E149" s="18">
        <f>E57+E61+E65+E113+E133</f>
        <v>677174.61609999998</v>
      </c>
      <c r="F149" s="18">
        <f>F57+F61+F65+F113+F133</f>
        <v>338587.30804999999</v>
      </c>
      <c r="G149" s="18">
        <f>SUM(G57+G61+G65+G113+G133)</f>
        <v>338587.30804999999</v>
      </c>
      <c r="H149" s="18">
        <f t="shared" si="71"/>
        <v>0</v>
      </c>
      <c r="I149" s="18">
        <f t="shared" si="71"/>
        <v>0</v>
      </c>
      <c r="J149" s="18">
        <f t="shared" si="71"/>
        <v>0</v>
      </c>
      <c r="K149" s="18">
        <f t="shared" si="71"/>
        <v>0</v>
      </c>
      <c r="L149" s="44"/>
    </row>
    <row r="150" spans="1:12" ht="30" x14ac:dyDescent="0.25">
      <c r="A150" s="116"/>
      <c r="B150" s="117"/>
      <c r="C150" s="118"/>
      <c r="D150" s="114" t="s">
        <v>14</v>
      </c>
      <c r="E150" s="18">
        <f>E58+E62+E66+E74+E38+E86+E90</f>
        <v>247710.962</v>
      </c>
      <c r="F150" s="18">
        <f>SUM(F58+F62+F66+F74+F78+F86+F90)</f>
        <v>124477.981</v>
      </c>
      <c r="G150" s="18">
        <f>SUM(G58+G62+G66+G74+G78+G86+F90)</f>
        <v>124494.981</v>
      </c>
      <c r="H150" s="18">
        <f t="shared" si="71"/>
        <v>0</v>
      </c>
      <c r="I150" s="18">
        <f t="shared" si="71"/>
        <v>0</v>
      </c>
      <c r="J150" s="18">
        <f t="shared" si="71"/>
        <v>0</v>
      </c>
      <c r="K150" s="18">
        <f t="shared" si="71"/>
        <v>0</v>
      </c>
      <c r="L150" s="44"/>
    </row>
    <row r="151" spans="1:12" ht="42.75" customHeight="1" x14ac:dyDescent="0.25">
      <c r="A151" s="119"/>
      <c r="B151" s="120"/>
      <c r="C151" s="121"/>
      <c r="D151" s="114" t="s">
        <v>22</v>
      </c>
      <c r="E151" s="18">
        <f>SUM(F151+G151)</f>
        <v>973473.67574999994</v>
      </c>
      <c r="F151" s="18">
        <f>SUM(F59+F63+F67+F75+F79+F87+F91+F103+F115+F135)</f>
        <v>486711.03718999994</v>
      </c>
      <c r="G151" s="18">
        <f>SUM(G59+G63+G67+G75+G79+G87+G91+G103+G115+G135)</f>
        <v>486762.63855999999</v>
      </c>
      <c r="H151" s="18">
        <f t="shared" si="71"/>
        <v>0</v>
      </c>
      <c r="I151" s="18">
        <f t="shared" si="71"/>
        <v>0</v>
      </c>
      <c r="J151" s="18">
        <f t="shared" si="71"/>
        <v>0</v>
      </c>
      <c r="K151" s="18">
        <f t="shared" si="71"/>
        <v>0</v>
      </c>
      <c r="L151" s="45"/>
    </row>
    <row r="152" spans="1:12" ht="15" customHeight="1" x14ac:dyDescent="0.25">
      <c r="A152" s="132" t="s">
        <v>79</v>
      </c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4"/>
    </row>
    <row r="153" spans="1:12" ht="38.25" customHeight="1" x14ac:dyDescent="0.25">
      <c r="A153" s="125" t="s">
        <v>80</v>
      </c>
      <c r="B153" s="125" t="s">
        <v>104</v>
      </c>
      <c r="C153" s="43" t="s">
        <v>24</v>
      </c>
      <c r="D153" s="39" t="s">
        <v>12</v>
      </c>
      <c r="E153" s="14">
        <f t="shared" ref="E153:E154" si="72">F153+G153+H153+I153+J153+K153</f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43" t="s">
        <v>83</v>
      </c>
    </row>
    <row r="154" spans="1:12" ht="30" customHeight="1" x14ac:dyDescent="0.25">
      <c r="A154" s="126"/>
      <c r="B154" s="126"/>
      <c r="C154" s="44"/>
      <c r="D154" s="39" t="s">
        <v>13</v>
      </c>
      <c r="E154" s="14">
        <f t="shared" si="72"/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44"/>
    </row>
    <row r="155" spans="1:12" ht="32.25" customHeight="1" x14ac:dyDescent="0.25">
      <c r="A155" s="126"/>
      <c r="B155" s="126"/>
      <c r="C155" s="44"/>
      <c r="D155" s="39" t="s">
        <v>14</v>
      </c>
      <c r="E155" s="14">
        <f t="shared" ref="E155:E158" si="73">F155+G155+H155+I155+J155+K155</f>
        <v>63234.646000000001</v>
      </c>
      <c r="F155" s="149">
        <v>31617.323</v>
      </c>
      <c r="G155" s="149">
        <v>31617.323</v>
      </c>
      <c r="H155" s="14">
        <v>0</v>
      </c>
      <c r="I155" s="14">
        <v>0</v>
      </c>
      <c r="J155" s="14">
        <v>0</v>
      </c>
      <c r="K155" s="14">
        <v>0</v>
      </c>
      <c r="L155" s="44"/>
    </row>
    <row r="156" spans="1:12" ht="30.75" customHeight="1" x14ac:dyDescent="0.25">
      <c r="A156" s="127"/>
      <c r="B156" s="127"/>
      <c r="C156" s="45"/>
      <c r="D156" s="39" t="s">
        <v>22</v>
      </c>
      <c r="E156" s="14">
        <f t="shared" si="73"/>
        <v>63234.646000000001</v>
      </c>
      <c r="F156" s="149">
        <v>31617.323</v>
      </c>
      <c r="G156" s="149">
        <v>31617.323</v>
      </c>
      <c r="H156" s="14">
        <f t="shared" ref="H156:K156" si="74">H155+H154+H153</f>
        <v>0</v>
      </c>
      <c r="I156" s="14">
        <f t="shared" si="74"/>
        <v>0</v>
      </c>
      <c r="J156" s="14">
        <f t="shared" si="74"/>
        <v>0</v>
      </c>
      <c r="K156" s="14">
        <f t="shared" si="74"/>
        <v>0</v>
      </c>
      <c r="L156" s="45"/>
    </row>
    <row r="157" spans="1:12" ht="28.5" customHeight="1" x14ac:dyDescent="0.25">
      <c r="A157" s="125" t="s">
        <v>81</v>
      </c>
      <c r="B157" s="125" t="s">
        <v>60</v>
      </c>
      <c r="C157" s="43" t="s">
        <v>24</v>
      </c>
      <c r="D157" s="39" t="s">
        <v>12</v>
      </c>
      <c r="E157" s="14">
        <f t="shared" si="73"/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43" t="s">
        <v>83</v>
      </c>
    </row>
    <row r="158" spans="1:12" ht="34.5" customHeight="1" x14ac:dyDescent="0.25">
      <c r="A158" s="126"/>
      <c r="B158" s="126"/>
      <c r="C158" s="44"/>
      <c r="D158" s="39" t="s">
        <v>13</v>
      </c>
      <c r="E158" s="14">
        <f t="shared" si="73"/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44"/>
    </row>
    <row r="159" spans="1:12" ht="30.75" customHeight="1" x14ac:dyDescent="0.25">
      <c r="A159" s="126"/>
      <c r="B159" s="126"/>
      <c r="C159" s="44"/>
      <c r="D159" s="39" t="s">
        <v>14</v>
      </c>
      <c r="E159" s="14">
        <f t="shared" ref="E159:E162" si="75">F159+G159+H159+I159+J159+K159</f>
        <v>1061.5999999999999</v>
      </c>
      <c r="F159" s="35">
        <v>876.6</v>
      </c>
      <c r="G159" s="35">
        <v>185</v>
      </c>
      <c r="H159" s="14">
        <v>0</v>
      </c>
      <c r="I159" s="14">
        <v>0</v>
      </c>
      <c r="J159" s="14">
        <v>0</v>
      </c>
      <c r="K159" s="14">
        <v>0</v>
      </c>
      <c r="L159" s="44"/>
    </row>
    <row r="160" spans="1:12" ht="27.75" customHeight="1" x14ac:dyDescent="0.25">
      <c r="A160" s="127"/>
      <c r="B160" s="127"/>
      <c r="C160" s="45"/>
      <c r="D160" s="39" t="s">
        <v>22</v>
      </c>
      <c r="E160" s="14">
        <f t="shared" si="75"/>
        <v>1061.5999999999999</v>
      </c>
      <c r="F160" s="35">
        <v>876.6</v>
      </c>
      <c r="G160" s="35">
        <v>185</v>
      </c>
      <c r="H160" s="14">
        <f t="shared" ref="H160:K160" si="76">H159+H158+H157</f>
        <v>0</v>
      </c>
      <c r="I160" s="14">
        <f t="shared" si="76"/>
        <v>0</v>
      </c>
      <c r="J160" s="14">
        <f t="shared" si="76"/>
        <v>0</v>
      </c>
      <c r="K160" s="14">
        <f t="shared" si="76"/>
        <v>0</v>
      </c>
      <c r="L160" s="45"/>
    </row>
    <row r="161" spans="1:12" ht="30.75" customHeight="1" x14ac:dyDescent="0.25">
      <c r="A161" s="125" t="s">
        <v>82</v>
      </c>
      <c r="B161" s="125" t="s">
        <v>209</v>
      </c>
      <c r="C161" s="43" t="s">
        <v>24</v>
      </c>
      <c r="D161" s="39" t="s">
        <v>12</v>
      </c>
      <c r="E161" s="14">
        <f t="shared" si="75"/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43" t="s">
        <v>83</v>
      </c>
    </row>
    <row r="162" spans="1:12" ht="29.25" customHeight="1" x14ac:dyDescent="0.25">
      <c r="A162" s="126"/>
      <c r="B162" s="126"/>
      <c r="C162" s="44"/>
      <c r="D162" s="39" t="s">
        <v>13</v>
      </c>
      <c r="E162" s="14">
        <f t="shared" si="75"/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44"/>
    </row>
    <row r="163" spans="1:12" ht="32.25" customHeight="1" x14ac:dyDescent="0.25">
      <c r="A163" s="126"/>
      <c r="B163" s="126"/>
      <c r="C163" s="44"/>
      <c r="D163" s="39" t="s">
        <v>14</v>
      </c>
      <c r="E163" s="14">
        <v>535.74</v>
      </c>
      <c r="F163" s="149">
        <v>372.64</v>
      </c>
      <c r="G163" s="149">
        <v>163.1</v>
      </c>
      <c r="H163" s="14">
        <v>0</v>
      </c>
      <c r="I163" s="14">
        <v>0</v>
      </c>
      <c r="J163" s="14">
        <v>0</v>
      </c>
      <c r="K163" s="14">
        <v>0</v>
      </c>
      <c r="L163" s="44"/>
    </row>
    <row r="164" spans="1:12" ht="36" customHeight="1" x14ac:dyDescent="0.25">
      <c r="A164" s="127"/>
      <c r="B164" s="127"/>
      <c r="C164" s="45"/>
      <c r="D164" s="39" t="s">
        <v>22</v>
      </c>
      <c r="E164" s="14">
        <f t="shared" ref="E164:E166" si="77">F164+G164+H164+I164+J164+K164</f>
        <v>535.74</v>
      </c>
      <c r="F164" s="149">
        <v>372.64</v>
      </c>
      <c r="G164" s="149">
        <v>163.1</v>
      </c>
      <c r="H164" s="14">
        <f t="shared" ref="H164:K164" si="78">H163+H162+H161</f>
        <v>0</v>
      </c>
      <c r="I164" s="14">
        <f t="shared" si="78"/>
        <v>0</v>
      </c>
      <c r="J164" s="14">
        <f t="shared" si="78"/>
        <v>0</v>
      </c>
      <c r="K164" s="14">
        <f t="shared" si="78"/>
        <v>0</v>
      </c>
      <c r="L164" s="45"/>
    </row>
    <row r="165" spans="1:12" ht="30" customHeight="1" x14ac:dyDescent="0.25">
      <c r="A165" s="125" t="s">
        <v>84</v>
      </c>
      <c r="B165" s="125" t="s">
        <v>106</v>
      </c>
      <c r="C165" s="43" t="s">
        <v>24</v>
      </c>
      <c r="D165" s="39" t="s">
        <v>12</v>
      </c>
      <c r="E165" s="14">
        <f t="shared" si="77"/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43" t="s">
        <v>83</v>
      </c>
    </row>
    <row r="166" spans="1:12" ht="30.75" customHeight="1" x14ac:dyDescent="0.25">
      <c r="A166" s="126"/>
      <c r="B166" s="126"/>
      <c r="C166" s="44"/>
      <c r="D166" s="39" t="s">
        <v>13</v>
      </c>
      <c r="E166" s="14">
        <f t="shared" si="77"/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44"/>
    </row>
    <row r="167" spans="1:12" ht="26.25" customHeight="1" x14ac:dyDescent="0.25">
      <c r="A167" s="126"/>
      <c r="B167" s="126"/>
      <c r="C167" s="44"/>
      <c r="D167" s="39" t="s">
        <v>14</v>
      </c>
      <c r="E167" s="14">
        <f>F441</f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44"/>
    </row>
    <row r="168" spans="1:12" ht="31.5" customHeight="1" x14ac:dyDescent="0.25">
      <c r="A168" s="127"/>
      <c r="B168" s="127"/>
      <c r="C168" s="45"/>
      <c r="D168" s="39" t="s">
        <v>22</v>
      </c>
      <c r="E168" s="14">
        <f t="shared" ref="E168:E170" si="79">F168+G168+H168+I168+J168+K168</f>
        <v>0</v>
      </c>
      <c r="F168" s="14">
        <v>0</v>
      </c>
      <c r="G168" s="14">
        <v>0</v>
      </c>
      <c r="H168" s="14">
        <f t="shared" ref="H168:K168" si="80">H167+H166+H165</f>
        <v>0</v>
      </c>
      <c r="I168" s="14">
        <f t="shared" si="80"/>
        <v>0</v>
      </c>
      <c r="J168" s="14">
        <f t="shared" si="80"/>
        <v>0</v>
      </c>
      <c r="K168" s="14">
        <f t="shared" si="80"/>
        <v>0</v>
      </c>
      <c r="L168" s="45"/>
    </row>
    <row r="169" spans="1:12" ht="32.25" customHeight="1" x14ac:dyDescent="0.25">
      <c r="A169" s="125" t="s">
        <v>85</v>
      </c>
      <c r="B169" s="125" t="s">
        <v>107</v>
      </c>
      <c r="C169" s="43" t="s">
        <v>24</v>
      </c>
      <c r="D169" s="39" t="s">
        <v>12</v>
      </c>
      <c r="E169" s="14">
        <f t="shared" si="79"/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43" t="s">
        <v>83</v>
      </c>
    </row>
    <row r="170" spans="1:12" ht="30" customHeight="1" x14ac:dyDescent="0.25">
      <c r="A170" s="126"/>
      <c r="B170" s="126"/>
      <c r="C170" s="44"/>
      <c r="D170" s="39" t="s">
        <v>13</v>
      </c>
      <c r="E170" s="14">
        <f t="shared" si="79"/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44"/>
    </row>
    <row r="171" spans="1:12" ht="25.5" customHeight="1" x14ac:dyDescent="0.25">
      <c r="A171" s="126"/>
      <c r="B171" s="126"/>
      <c r="C171" s="44"/>
      <c r="D171" s="39" t="s">
        <v>14</v>
      </c>
      <c r="E171" s="14">
        <f>F445</f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44"/>
    </row>
    <row r="172" spans="1:12" ht="24.75" customHeight="1" x14ac:dyDescent="0.25">
      <c r="A172" s="127"/>
      <c r="B172" s="127"/>
      <c r="C172" s="45"/>
      <c r="D172" s="39" t="s">
        <v>22</v>
      </c>
      <c r="E172" s="14">
        <f t="shared" ref="E172:E174" si="81">F172+G172+H172+I172+J172+K172</f>
        <v>0</v>
      </c>
      <c r="F172" s="14">
        <v>0</v>
      </c>
      <c r="G172" s="14">
        <v>0</v>
      </c>
      <c r="H172" s="14">
        <f t="shared" ref="H172:K172" si="82">H171+H170+H169</f>
        <v>0</v>
      </c>
      <c r="I172" s="14">
        <f t="shared" si="82"/>
        <v>0</v>
      </c>
      <c r="J172" s="14">
        <f t="shared" si="82"/>
        <v>0</v>
      </c>
      <c r="K172" s="14">
        <f t="shared" si="82"/>
        <v>0</v>
      </c>
      <c r="L172" s="45"/>
    </row>
    <row r="173" spans="1:12" ht="32.25" customHeight="1" x14ac:dyDescent="0.25">
      <c r="A173" s="125" t="s">
        <v>86</v>
      </c>
      <c r="B173" s="125" t="s">
        <v>45</v>
      </c>
      <c r="C173" s="43" t="s">
        <v>24</v>
      </c>
      <c r="D173" s="39" t="s">
        <v>12</v>
      </c>
      <c r="E173" s="14">
        <f t="shared" si="81"/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43" t="s">
        <v>83</v>
      </c>
    </row>
    <row r="174" spans="1:12" ht="26.25" customHeight="1" x14ac:dyDescent="0.25">
      <c r="A174" s="126"/>
      <c r="B174" s="126"/>
      <c r="C174" s="44"/>
      <c r="D174" s="39" t="s">
        <v>13</v>
      </c>
      <c r="E174" s="14">
        <f t="shared" si="81"/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44"/>
    </row>
    <row r="175" spans="1:12" ht="30" customHeight="1" x14ac:dyDescent="0.25">
      <c r="A175" s="126"/>
      <c r="B175" s="126"/>
      <c r="C175" s="44"/>
      <c r="D175" s="39" t="s">
        <v>14</v>
      </c>
      <c r="E175" s="14">
        <f>F449</f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44"/>
    </row>
    <row r="176" spans="1:12" ht="16.5" customHeight="1" x14ac:dyDescent="0.25">
      <c r="A176" s="127"/>
      <c r="B176" s="127"/>
      <c r="C176" s="45"/>
      <c r="D176" s="39" t="s">
        <v>22</v>
      </c>
      <c r="E176" s="14">
        <f t="shared" ref="E176:E178" si="83">F176+G176+H176+I176+J176+K176</f>
        <v>0</v>
      </c>
      <c r="F176" s="14">
        <v>0</v>
      </c>
      <c r="G176" s="14">
        <v>0</v>
      </c>
      <c r="H176" s="14">
        <f t="shared" ref="H176:K176" si="84">H175+H174+H173</f>
        <v>0</v>
      </c>
      <c r="I176" s="14">
        <f t="shared" si="84"/>
        <v>0</v>
      </c>
      <c r="J176" s="14">
        <f t="shared" si="84"/>
        <v>0</v>
      </c>
      <c r="K176" s="14">
        <f t="shared" si="84"/>
        <v>0</v>
      </c>
      <c r="L176" s="45"/>
    </row>
    <row r="177" spans="1:12" ht="33" customHeight="1" x14ac:dyDescent="0.25">
      <c r="A177" s="125" t="s">
        <v>87</v>
      </c>
      <c r="B177" s="125" t="s">
        <v>108</v>
      </c>
      <c r="C177" s="43" t="s">
        <v>24</v>
      </c>
      <c r="D177" s="39" t="s">
        <v>12</v>
      </c>
      <c r="E177" s="14">
        <f t="shared" si="83"/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43" t="s">
        <v>83</v>
      </c>
    </row>
    <row r="178" spans="1:12" ht="26.25" customHeight="1" x14ac:dyDescent="0.25">
      <c r="A178" s="126"/>
      <c r="B178" s="126"/>
      <c r="C178" s="44"/>
      <c r="D178" s="39" t="s">
        <v>13</v>
      </c>
      <c r="E178" s="14">
        <f t="shared" si="83"/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44"/>
    </row>
    <row r="179" spans="1:12" ht="29.25" customHeight="1" x14ac:dyDescent="0.25">
      <c r="A179" s="126"/>
      <c r="B179" s="126"/>
      <c r="C179" s="44"/>
      <c r="D179" s="39" t="s">
        <v>14</v>
      </c>
      <c r="E179" s="14">
        <f>F453</f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44"/>
    </row>
    <row r="180" spans="1:12" ht="15.75" customHeight="1" x14ac:dyDescent="0.25">
      <c r="A180" s="127"/>
      <c r="B180" s="127"/>
      <c r="C180" s="45"/>
      <c r="D180" s="39" t="s">
        <v>22</v>
      </c>
      <c r="E180" s="14">
        <f t="shared" ref="E180:E182" si="85">F180+G180+H180+I180+J180+K180</f>
        <v>0</v>
      </c>
      <c r="F180" s="14">
        <v>0</v>
      </c>
      <c r="G180" s="14">
        <v>0</v>
      </c>
      <c r="H180" s="14">
        <f t="shared" ref="H180:K180" si="86">H179+H178+H177</f>
        <v>0</v>
      </c>
      <c r="I180" s="14">
        <f t="shared" si="86"/>
        <v>0</v>
      </c>
      <c r="J180" s="14">
        <f t="shared" si="86"/>
        <v>0</v>
      </c>
      <c r="K180" s="14">
        <f t="shared" si="86"/>
        <v>0</v>
      </c>
      <c r="L180" s="45"/>
    </row>
    <row r="181" spans="1:12" ht="33" customHeight="1" x14ac:dyDescent="0.25">
      <c r="A181" s="125" t="s">
        <v>88</v>
      </c>
      <c r="B181" s="54" t="s">
        <v>109</v>
      </c>
      <c r="C181" s="43" t="s">
        <v>24</v>
      </c>
      <c r="D181" s="39" t="s">
        <v>12</v>
      </c>
      <c r="E181" s="14">
        <f t="shared" si="85"/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43" t="s">
        <v>83</v>
      </c>
    </row>
    <row r="182" spans="1:12" ht="31.5" customHeight="1" x14ac:dyDescent="0.25">
      <c r="A182" s="126"/>
      <c r="B182" s="55"/>
      <c r="C182" s="44"/>
      <c r="D182" s="39" t="s">
        <v>13</v>
      </c>
      <c r="E182" s="14">
        <f t="shared" si="85"/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44"/>
    </row>
    <row r="183" spans="1:12" ht="30" customHeight="1" x14ac:dyDescent="0.25">
      <c r="A183" s="126"/>
      <c r="B183" s="55"/>
      <c r="C183" s="44"/>
      <c r="D183" s="39" t="s">
        <v>14</v>
      </c>
      <c r="E183" s="14">
        <f>F457</f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44"/>
    </row>
    <row r="184" spans="1:12" ht="39" customHeight="1" x14ac:dyDescent="0.25">
      <c r="A184" s="127"/>
      <c r="B184" s="56"/>
      <c r="C184" s="45"/>
      <c r="D184" s="39" t="s">
        <v>22</v>
      </c>
      <c r="E184" s="14">
        <f t="shared" ref="E184:E186" si="87">F184+G184+H184+I184+J184+K184</f>
        <v>0</v>
      </c>
      <c r="F184" s="14">
        <v>0</v>
      </c>
      <c r="G184" s="14">
        <v>0</v>
      </c>
      <c r="H184" s="14">
        <f t="shared" ref="H184:K184" si="88">H183+H182+H181</f>
        <v>0</v>
      </c>
      <c r="I184" s="14">
        <f t="shared" si="88"/>
        <v>0</v>
      </c>
      <c r="J184" s="14">
        <f t="shared" si="88"/>
        <v>0</v>
      </c>
      <c r="K184" s="14">
        <f t="shared" si="88"/>
        <v>0</v>
      </c>
      <c r="L184" s="45"/>
    </row>
    <row r="185" spans="1:12" ht="30.75" customHeight="1" x14ac:dyDescent="0.25">
      <c r="A185" s="125" t="s">
        <v>89</v>
      </c>
      <c r="B185" s="54" t="s">
        <v>90</v>
      </c>
      <c r="C185" s="43" t="s">
        <v>24</v>
      </c>
      <c r="D185" s="39" t="s">
        <v>12</v>
      </c>
      <c r="E185" s="14">
        <f t="shared" si="87"/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43" t="s">
        <v>83</v>
      </c>
    </row>
    <row r="186" spans="1:12" ht="30" customHeight="1" x14ac:dyDescent="0.25">
      <c r="A186" s="126"/>
      <c r="B186" s="55"/>
      <c r="C186" s="44"/>
      <c r="D186" s="39" t="s">
        <v>13</v>
      </c>
      <c r="E186" s="14">
        <f t="shared" si="87"/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44"/>
    </row>
    <row r="187" spans="1:12" ht="31.5" customHeight="1" x14ac:dyDescent="0.25">
      <c r="A187" s="126"/>
      <c r="B187" s="55"/>
      <c r="C187" s="44"/>
      <c r="D187" s="39" t="s">
        <v>14</v>
      </c>
      <c r="E187" s="14">
        <f>F461</f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44"/>
    </row>
    <row r="188" spans="1:12" ht="30" customHeight="1" x14ac:dyDescent="0.25">
      <c r="A188" s="127"/>
      <c r="B188" s="56"/>
      <c r="C188" s="45"/>
      <c r="D188" s="39" t="s">
        <v>22</v>
      </c>
      <c r="E188" s="14">
        <f t="shared" ref="E188" si="89">F188+G188+H188+I188+J188+K188</f>
        <v>0</v>
      </c>
      <c r="F188" s="14">
        <v>0</v>
      </c>
      <c r="G188" s="14">
        <v>0</v>
      </c>
      <c r="H188" s="14">
        <f t="shared" ref="H188:K188" si="90">H187+H186+H185</f>
        <v>0</v>
      </c>
      <c r="I188" s="14">
        <f t="shared" si="90"/>
        <v>0</v>
      </c>
      <c r="J188" s="14">
        <f t="shared" si="90"/>
        <v>0</v>
      </c>
      <c r="K188" s="14">
        <f t="shared" si="90"/>
        <v>0</v>
      </c>
      <c r="L188" s="45"/>
    </row>
    <row r="189" spans="1:12" hidden="1" x14ac:dyDescent="0.25">
      <c r="A189" s="108"/>
      <c r="B189" s="54"/>
      <c r="C189" s="54"/>
      <c r="D189" s="41"/>
      <c r="E189" s="11"/>
      <c r="F189" s="11"/>
      <c r="G189" s="11"/>
      <c r="H189" s="11"/>
      <c r="I189" s="11"/>
      <c r="J189" s="11"/>
      <c r="K189" s="11"/>
      <c r="L189" s="128"/>
    </row>
    <row r="190" spans="1:12" hidden="1" x14ac:dyDescent="0.25">
      <c r="A190" s="110"/>
      <c r="B190" s="55"/>
      <c r="C190" s="55"/>
      <c r="D190" s="41"/>
      <c r="E190" s="11"/>
      <c r="F190" s="11"/>
      <c r="G190" s="11"/>
      <c r="H190" s="11"/>
      <c r="I190" s="11"/>
      <c r="J190" s="11"/>
      <c r="K190" s="11"/>
      <c r="L190" s="129"/>
    </row>
    <row r="191" spans="1:12" hidden="1" x14ac:dyDescent="0.25">
      <c r="A191" s="110"/>
      <c r="B191" s="55"/>
      <c r="C191" s="55"/>
      <c r="D191" s="41"/>
      <c r="E191" s="11"/>
      <c r="F191" s="11"/>
      <c r="G191" s="11"/>
      <c r="H191" s="11"/>
      <c r="I191" s="11"/>
      <c r="J191" s="11"/>
      <c r="K191" s="11"/>
      <c r="L191" s="129"/>
    </row>
    <row r="192" spans="1:12" ht="44.25" hidden="1" customHeight="1" x14ac:dyDescent="0.25">
      <c r="A192" s="130"/>
      <c r="B192" s="56"/>
      <c r="C192" s="56"/>
      <c r="D192" s="41"/>
      <c r="E192" s="11"/>
      <c r="F192" s="11"/>
      <c r="G192" s="11"/>
      <c r="H192" s="11"/>
      <c r="I192" s="11"/>
      <c r="J192" s="11"/>
      <c r="K192" s="11"/>
      <c r="L192" s="131"/>
    </row>
    <row r="193" spans="1:12" hidden="1" x14ac:dyDescent="0.25">
      <c r="A193" s="54"/>
      <c r="B193" s="54"/>
      <c r="C193" s="54"/>
      <c r="D193" s="41"/>
      <c r="E193" s="11"/>
      <c r="F193" s="11"/>
      <c r="G193" s="11"/>
      <c r="H193" s="11"/>
      <c r="I193" s="11"/>
      <c r="J193" s="11"/>
      <c r="K193" s="11"/>
      <c r="L193" s="128"/>
    </row>
    <row r="194" spans="1:12" hidden="1" x14ac:dyDescent="0.25">
      <c r="A194" s="55"/>
      <c r="B194" s="55"/>
      <c r="C194" s="55"/>
      <c r="D194" s="41"/>
      <c r="E194" s="11"/>
      <c r="F194" s="11"/>
      <c r="G194" s="11"/>
      <c r="H194" s="11"/>
      <c r="I194" s="11"/>
      <c r="J194" s="11"/>
      <c r="K194" s="11"/>
      <c r="L194" s="129"/>
    </row>
    <row r="195" spans="1:12" hidden="1" x14ac:dyDescent="0.25">
      <c r="A195" s="55"/>
      <c r="B195" s="55"/>
      <c r="C195" s="55"/>
      <c r="D195" s="41"/>
      <c r="E195" s="11"/>
      <c r="F195" s="11"/>
      <c r="G195" s="11"/>
      <c r="H195" s="11"/>
      <c r="I195" s="11"/>
      <c r="J195" s="11"/>
      <c r="K195" s="11"/>
      <c r="L195" s="129"/>
    </row>
    <row r="196" spans="1:12" hidden="1" x14ac:dyDescent="0.25">
      <c r="A196" s="56"/>
      <c r="B196" s="56"/>
      <c r="C196" s="56"/>
      <c r="D196" s="41"/>
      <c r="E196" s="11"/>
      <c r="F196" s="11"/>
      <c r="G196" s="11"/>
      <c r="H196" s="11"/>
      <c r="I196" s="11"/>
      <c r="J196" s="11"/>
      <c r="K196" s="11"/>
      <c r="L196" s="131"/>
    </row>
    <row r="197" spans="1:12" hidden="1" x14ac:dyDescent="0.25">
      <c r="A197" s="108"/>
      <c r="B197" s="54"/>
      <c r="C197" s="54"/>
      <c r="D197" s="41"/>
      <c r="E197" s="11"/>
      <c r="F197" s="11"/>
      <c r="G197" s="11"/>
      <c r="H197" s="11"/>
      <c r="I197" s="11"/>
      <c r="J197" s="11"/>
      <c r="K197" s="11"/>
      <c r="L197" s="128"/>
    </row>
    <row r="198" spans="1:12" ht="35.25" hidden="1" customHeight="1" x14ac:dyDescent="0.25">
      <c r="A198" s="110"/>
      <c r="B198" s="55"/>
      <c r="C198" s="55"/>
      <c r="D198" s="41"/>
      <c r="E198" s="11"/>
      <c r="F198" s="11"/>
      <c r="G198" s="11"/>
      <c r="H198" s="11"/>
      <c r="I198" s="11"/>
      <c r="J198" s="11"/>
      <c r="K198" s="11"/>
      <c r="L198" s="129"/>
    </row>
    <row r="199" spans="1:12" hidden="1" x14ac:dyDescent="0.25">
      <c r="A199" s="110"/>
      <c r="B199" s="55"/>
      <c r="C199" s="55"/>
      <c r="D199" s="41"/>
      <c r="E199" s="11"/>
      <c r="F199" s="11"/>
      <c r="G199" s="11"/>
      <c r="H199" s="11"/>
      <c r="I199" s="11"/>
      <c r="J199" s="11"/>
      <c r="K199" s="11"/>
      <c r="L199" s="129"/>
    </row>
    <row r="200" spans="1:12" ht="84" hidden="1" customHeight="1" x14ac:dyDescent="0.25">
      <c r="A200" s="130"/>
      <c r="B200" s="56"/>
      <c r="C200" s="56"/>
      <c r="D200" s="41"/>
      <c r="E200" s="11"/>
      <c r="F200" s="11"/>
      <c r="G200" s="11"/>
      <c r="H200" s="11"/>
      <c r="I200" s="11"/>
      <c r="J200" s="11"/>
      <c r="K200" s="11"/>
      <c r="L200" s="131"/>
    </row>
    <row r="201" spans="1:12" ht="1.5" hidden="1" customHeight="1" x14ac:dyDescent="0.25">
      <c r="A201" s="54"/>
      <c r="B201" s="54"/>
      <c r="C201" s="54"/>
      <c r="D201" s="41"/>
      <c r="E201" s="11"/>
      <c r="F201" s="11"/>
      <c r="G201" s="11"/>
      <c r="H201" s="11"/>
      <c r="I201" s="11"/>
      <c r="J201" s="11"/>
      <c r="K201" s="11"/>
      <c r="L201" s="128"/>
    </row>
    <row r="202" spans="1:12" hidden="1" x14ac:dyDescent="0.25">
      <c r="A202" s="55"/>
      <c r="B202" s="55"/>
      <c r="C202" s="55"/>
      <c r="D202" s="41"/>
      <c r="E202" s="11"/>
      <c r="F202" s="11"/>
      <c r="G202" s="11"/>
      <c r="H202" s="11"/>
      <c r="I202" s="11"/>
      <c r="J202" s="11"/>
      <c r="K202" s="11"/>
      <c r="L202" s="129"/>
    </row>
    <row r="203" spans="1:12" hidden="1" x14ac:dyDescent="0.25">
      <c r="A203" s="55"/>
      <c r="B203" s="55"/>
      <c r="C203" s="55"/>
      <c r="D203" s="41"/>
      <c r="E203" s="11"/>
      <c r="F203" s="11"/>
      <c r="G203" s="11"/>
      <c r="H203" s="11"/>
      <c r="I203" s="11"/>
      <c r="J203" s="11"/>
      <c r="K203" s="11"/>
      <c r="L203" s="129"/>
    </row>
    <row r="204" spans="1:12" ht="0.75" hidden="1" customHeight="1" x14ac:dyDescent="0.25">
      <c r="A204" s="56"/>
      <c r="B204" s="56"/>
      <c r="C204" s="56"/>
      <c r="D204" s="41"/>
      <c r="E204" s="11"/>
      <c r="F204" s="11"/>
      <c r="G204" s="11"/>
      <c r="H204" s="11"/>
      <c r="I204" s="11"/>
      <c r="J204" s="11"/>
      <c r="K204" s="11"/>
      <c r="L204" s="131"/>
    </row>
    <row r="205" spans="1:12" hidden="1" x14ac:dyDescent="0.25">
      <c r="A205" s="108"/>
      <c r="B205" s="54"/>
      <c r="C205" s="54"/>
      <c r="D205" s="41"/>
      <c r="E205" s="11"/>
      <c r="F205" s="11"/>
      <c r="G205" s="11"/>
      <c r="H205" s="11"/>
      <c r="I205" s="11"/>
      <c r="J205" s="11"/>
      <c r="K205" s="11"/>
      <c r="L205" s="128"/>
    </row>
    <row r="206" spans="1:12" hidden="1" x14ac:dyDescent="0.25">
      <c r="A206" s="110"/>
      <c r="B206" s="55"/>
      <c r="C206" s="55"/>
      <c r="D206" s="41"/>
      <c r="E206" s="11"/>
      <c r="F206" s="11"/>
      <c r="G206" s="11"/>
      <c r="H206" s="11"/>
      <c r="I206" s="11"/>
      <c r="J206" s="11"/>
      <c r="K206" s="11"/>
      <c r="L206" s="129"/>
    </row>
    <row r="207" spans="1:12" hidden="1" x14ac:dyDescent="0.25">
      <c r="A207" s="110"/>
      <c r="B207" s="55"/>
      <c r="C207" s="55"/>
      <c r="D207" s="41"/>
      <c r="E207" s="11"/>
      <c r="F207" s="11"/>
      <c r="G207" s="11"/>
      <c r="H207" s="11"/>
      <c r="I207" s="11"/>
      <c r="J207" s="11"/>
      <c r="K207" s="11"/>
      <c r="L207" s="129"/>
    </row>
    <row r="208" spans="1:12" ht="44.25" hidden="1" customHeight="1" x14ac:dyDescent="0.25">
      <c r="A208" s="130"/>
      <c r="B208" s="56"/>
      <c r="C208" s="56"/>
      <c r="D208" s="41"/>
      <c r="E208" s="11"/>
      <c r="F208" s="11"/>
      <c r="G208" s="11"/>
      <c r="H208" s="11"/>
      <c r="I208" s="11"/>
      <c r="J208" s="11"/>
      <c r="K208" s="11"/>
      <c r="L208" s="131"/>
    </row>
    <row r="209" spans="1:12" hidden="1" x14ac:dyDescent="0.25">
      <c r="A209" s="54"/>
      <c r="B209" s="54"/>
      <c r="C209" s="54"/>
      <c r="D209" s="41"/>
      <c r="E209" s="11"/>
      <c r="F209" s="11"/>
      <c r="G209" s="11"/>
      <c r="H209" s="11"/>
      <c r="I209" s="11"/>
      <c r="J209" s="11"/>
      <c r="K209" s="11"/>
      <c r="L209" s="128"/>
    </row>
    <row r="210" spans="1:12" hidden="1" x14ac:dyDescent="0.25">
      <c r="A210" s="55"/>
      <c r="B210" s="55"/>
      <c r="C210" s="55"/>
      <c r="D210" s="41"/>
      <c r="E210" s="11"/>
      <c r="F210" s="11"/>
      <c r="G210" s="11"/>
      <c r="H210" s="11"/>
      <c r="I210" s="11"/>
      <c r="J210" s="11"/>
      <c r="K210" s="11"/>
      <c r="L210" s="129"/>
    </row>
    <row r="211" spans="1:12" hidden="1" x14ac:dyDescent="0.25">
      <c r="A211" s="55"/>
      <c r="B211" s="55"/>
      <c r="C211" s="55"/>
      <c r="D211" s="41"/>
      <c r="E211" s="11"/>
      <c r="F211" s="11"/>
      <c r="G211" s="11"/>
      <c r="H211" s="11"/>
      <c r="I211" s="11"/>
      <c r="J211" s="11"/>
      <c r="K211" s="11"/>
      <c r="L211" s="129"/>
    </row>
    <row r="212" spans="1:12" hidden="1" x14ac:dyDescent="0.25">
      <c r="A212" s="56"/>
      <c r="B212" s="56"/>
      <c r="C212" s="56"/>
      <c r="D212" s="41"/>
      <c r="E212" s="11"/>
      <c r="F212" s="11"/>
      <c r="G212" s="11"/>
      <c r="H212" s="11"/>
      <c r="I212" s="11"/>
      <c r="J212" s="11"/>
      <c r="K212" s="11"/>
      <c r="L212" s="131"/>
    </row>
    <row r="213" spans="1:12" hidden="1" x14ac:dyDescent="0.25">
      <c r="A213" s="54"/>
      <c r="B213" s="54"/>
      <c r="C213" s="54"/>
      <c r="D213" s="41"/>
      <c r="E213" s="11"/>
      <c r="F213" s="11"/>
      <c r="G213" s="11"/>
      <c r="H213" s="11"/>
      <c r="I213" s="11"/>
      <c r="J213" s="11"/>
      <c r="K213" s="11"/>
      <c r="L213" s="128"/>
    </row>
    <row r="214" spans="1:12" hidden="1" x14ac:dyDescent="0.25">
      <c r="A214" s="55"/>
      <c r="B214" s="55"/>
      <c r="C214" s="55"/>
      <c r="D214" s="41"/>
      <c r="E214" s="11"/>
      <c r="F214" s="11"/>
      <c r="G214" s="11"/>
      <c r="H214" s="11"/>
      <c r="I214" s="11"/>
      <c r="J214" s="11"/>
      <c r="K214" s="11"/>
      <c r="L214" s="129"/>
    </row>
    <row r="215" spans="1:12" hidden="1" x14ac:dyDescent="0.25">
      <c r="A215" s="55"/>
      <c r="B215" s="55"/>
      <c r="C215" s="55"/>
      <c r="D215" s="41"/>
      <c r="E215" s="11"/>
      <c r="F215" s="11"/>
      <c r="G215" s="11"/>
      <c r="H215" s="11"/>
      <c r="I215" s="11"/>
      <c r="J215" s="11"/>
      <c r="K215" s="11"/>
      <c r="L215" s="129"/>
    </row>
    <row r="216" spans="1:12" ht="1.5" hidden="1" customHeight="1" x14ac:dyDescent="0.25">
      <c r="A216" s="56"/>
      <c r="B216" s="56"/>
      <c r="C216" s="56"/>
      <c r="D216" s="41"/>
      <c r="E216" s="11"/>
      <c r="F216" s="11"/>
      <c r="G216" s="11"/>
      <c r="H216" s="11"/>
      <c r="I216" s="11"/>
      <c r="J216" s="11"/>
      <c r="K216" s="11"/>
      <c r="L216" s="131"/>
    </row>
    <row r="217" spans="1:12" ht="27.75" customHeight="1" x14ac:dyDescent="0.25">
      <c r="A217" s="111" t="s">
        <v>94</v>
      </c>
      <c r="B217" s="112"/>
      <c r="C217" s="113"/>
      <c r="D217" s="114" t="s">
        <v>12</v>
      </c>
      <c r="E217" s="18">
        <f t="shared" ref="E217:E223" si="91">F217+G217+H217+I217+J217+K217</f>
        <v>0</v>
      </c>
      <c r="F217" s="18">
        <f>F205+F197+F189</f>
        <v>0</v>
      </c>
      <c r="G217" s="18">
        <f t="shared" ref="G217:K217" si="92">G205+G197+G189</f>
        <v>0</v>
      </c>
      <c r="H217" s="18">
        <f t="shared" si="92"/>
        <v>0</v>
      </c>
      <c r="I217" s="18">
        <f t="shared" si="92"/>
        <v>0</v>
      </c>
      <c r="J217" s="18">
        <f t="shared" si="92"/>
        <v>0</v>
      </c>
      <c r="K217" s="18">
        <f t="shared" si="92"/>
        <v>0</v>
      </c>
      <c r="L217" s="135" t="s">
        <v>83</v>
      </c>
    </row>
    <row r="218" spans="1:12" ht="30" x14ac:dyDescent="0.25">
      <c r="A218" s="116"/>
      <c r="B218" s="117"/>
      <c r="C218" s="118"/>
      <c r="D218" s="114" t="s">
        <v>13</v>
      </c>
      <c r="E218" s="18">
        <f t="shared" si="91"/>
        <v>0</v>
      </c>
      <c r="F218" s="18">
        <f t="shared" ref="F218:K220" si="93">F206+F198+F190</f>
        <v>0</v>
      </c>
      <c r="G218" s="18">
        <f t="shared" si="93"/>
        <v>0</v>
      </c>
      <c r="H218" s="18">
        <f t="shared" si="93"/>
        <v>0</v>
      </c>
      <c r="I218" s="18">
        <f t="shared" si="93"/>
        <v>0</v>
      </c>
      <c r="J218" s="18">
        <f t="shared" si="93"/>
        <v>0</v>
      </c>
      <c r="K218" s="18">
        <f t="shared" si="93"/>
        <v>0</v>
      </c>
      <c r="L218" s="136"/>
    </row>
    <row r="219" spans="1:12" ht="30" x14ac:dyDescent="0.25">
      <c r="A219" s="116"/>
      <c r="B219" s="117"/>
      <c r="C219" s="118"/>
      <c r="D219" s="114" t="s">
        <v>14</v>
      </c>
      <c r="E219" s="18">
        <f>F219+G219</f>
        <v>64831.986000000004</v>
      </c>
      <c r="F219" s="18">
        <f>F155+F159+F163</f>
        <v>32866.563000000002</v>
      </c>
      <c r="G219" s="18">
        <f>G155+G159+G163</f>
        <v>31965.422999999999</v>
      </c>
      <c r="H219" s="18">
        <f t="shared" si="93"/>
        <v>0</v>
      </c>
      <c r="I219" s="18">
        <f t="shared" si="93"/>
        <v>0</v>
      </c>
      <c r="J219" s="18">
        <f t="shared" si="93"/>
        <v>0</v>
      </c>
      <c r="K219" s="18">
        <f t="shared" si="93"/>
        <v>0</v>
      </c>
      <c r="L219" s="136"/>
    </row>
    <row r="220" spans="1:12" ht="29.25" customHeight="1" x14ac:dyDescent="0.25">
      <c r="A220" s="119"/>
      <c r="B220" s="120"/>
      <c r="C220" s="121"/>
      <c r="D220" s="114" t="s">
        <v>22</v>
      </c>
      <c r="E220" s="18">
        <f t="shared" si="91"/>
        <v>64831.986000000004</v>
      </c>
      <c r="F220" s="18">
        <f>F156+F160+F164</f>
        <v>32866.563000000002</v>
      </c>
      <c r="G220" s="18">
        <f>G156+G160+G164</f>
        <v>31965.422999999999</v>
      </c>
      <c r="H220" s="18">
        <f t="shared" si="93"/>
        <v>0</v>
      </c>
      <c r="I220" s="18">
        <f t="shared" si="93"/>
        <v>0</v>
      </c>
      <c r="J220" s="18">
        <f t="shared" si="93"/>
        <v>0</v>
      </c>
      <c r="K220" s="18">
        <f t="shared" si="93"/>
        <v>0</v>
      </c>
      <c r="L220" s="137"/>
    </row>
    <row r="221" spans="1:12" ht="30" customHeight="1" x14ac:dyDescent="0.25">
      <c r="A221" s="138" t="s">
        <v>207</v>
      </c>
      <c r="B221" s="139"/>
      <c r="C221" s="140"/>
      <c r="D221" s="141" t="s">
        <v>12</v>
      </c>
      <c r="E221" s="17">
        <f t="shared" si="91"/>
        <v>47326.097649999996</v>
      </c>
      <c r="F221" s="17">
        <f>F148+F217</f>
        <v>23645.74814</v>
      </c>
      <c r="G221" s="17">
        <f>G148+G217</f>
        <v>23680.34951</v>
      </c>
      <c r="H221" s="17">
        <f t="shared" ref="H221:K224" si="94">H148+H51+H217</f>
        <v>0</v>
      </c>
      <c r="I221" s="17">
        <f t="shared" si="94"/>
        <v>0</v>
      </c>
      <c r="J221" s="17">
        <f t="shared" si="94"/>
        <v>0</v>
      </c>
      <c r="K221" s="17">
        <f t="shared" si="94"/>
        <v>0</v>
      </c>
      <c r="L221" s="142" t="s">
        <v>83</v>
      </c>
    </row>
    <row r="222" spans="1:12" ht="30" x14ac:dyDescent="0.25">
      <c r="A222" s="143"/>
      <c r="B222" s="144"/>
      <c r="C222" s="145"/>
      <c r="D222" s="141" t="s">
        <v>13</v>
      </c>
      <c r="E222" s="17">
        <f t="shared" si="91"/>
        <v>826206.61609999998</v>
      </c>
      <c r="F222" s="17">
        <f>F52+F149</f>
        <v>413103.30804999999</v>
      </c>
      <c r="G222" s="17">
        <f t="shared" ref="F222:G224" si="95">G149+G52+G218</f>
        <v>413103.30804999999</v>
      </c>
      <c r="H222" s="17">
        <f t="shared" si="94"/>
        <v>0</v>
      </c>
      <c r="I222" s="17">
        <f t="shared" si="94"/>
        <v>0</v>
      </c>
      <c r="J222" s="17">
        <f t="shared" si="94"/>
        <v>0</v>
      </c>
      <c r="K222" s="17">
        <f t="shared" si="94"/>
        <v>0</v>
      </c>
      <c r="L222" s="142"/>
    </row>
    <row r="223" spans="1:12" ht="30" x14ac:dyDescent="0.25">
      <c r="A223" s="143"/>
      <c r="B223" s="144"/>
      <c r="C223" s="145"/>
      <c r="D223" s="141" t="s">
        <v>14</v>
      </c>
      <c r="E223" s="17">
        <f t="shared" si="91"/>
        <v>524059.80000000005</v>
      </c>
      <c r="F223" s="17">
        <f>F53+F150+F219</f>
        <v>262471.97000000003</v>
      </c>
      <c r="G223" s="17">
        <f>G53+G150+G219</f>
        <v>261587.83000000002</v>
      </c>
      <c r="H223" s="17">
        <f t="shared" si="94"/>
        <v>0</v>
      </c>
      <c r="I223" s="17">
        <f t="shared" si="94"/>
        <v>0</v>
      </c>
      <c r="J223" s="17">
        <f t="shared" si="94"/>
        <v>0</v>
      </c>
      <c r="K223" s="17">
        <f t="shared" si="94"/>
        <v>0</v>
      </c>
      <c r="L223" s="142"/>
    </row>
    <row r="224" spans="1:12" ht="28.5" customHeight="1" x14ac:dyDescent="0.25">
      <c r="A224" s="146"/>
      <c r="B224" s="147"/>
      <c r="C224" s="148"/>
      <c r="D224" s="141" t="s">
        <v>22</v>
      </c>
      <c r="E224" s="17">
        <f>F224+G224+H224+I224+J224+K224</f>
        <v>1397592.5137499999</v>
      </c>
      <c r="F224" s="17">
        <f t="shared" si="95"/>
        <v>699221.02618999989</v>
      </c>
      <c r="G224" s="17">
        <f t="shared" si="95"/>
        <v>698371.48755999992</v>
      </c>
      <c r="H224" s="17">
        <f t="shared" si="94"/>
        <v>0</v>
      </c>
      <c r="I224" s="17">
        <f t="shared" si="94"/>
        <v>0</v>
      </c>
      <c r="J224" s="17">
        <f t="shared" si="94"/>
        <v>0</v>
      </c>
      <c r="K224" s="17">
        <f t="shared" si="94"/>
        <v>0</v>
      </c>
      <c r="L224" s="142"/>
    </row>
    <row r="225" spans="1:12" x14ac:dyDescent="0.25">
      <c r="A225" s="1"/>
      <c r="B225" s="1"/>
      <c r="C225" s="1"/>
      <c r="D225" s="1"/>
      <c r="E225" s="1"/>
      <c r="F225" s="1"/>
      <c r="G225" s="16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</sheetData>
  <mergeCells count="222">
    <mergeCell ref="L124:L127"/>
    <mergeCell ref="B124:B127"/>
    <mergeCell ref="A124:A127"/>
    <mergeCell ref="C124:C127"/>
    <mergeCell ref="L181:L184"/>
    <mergeCell ref="B181:B184"/>
    <mergeCell ref="A181:A184"/>
    <mergeCell ref="B185:B188"/>
    <mergeCell ref="C185:C188"/>
    <mergeCell ref="L185:L188"/>
    <mergeCell ref="A185:A188"/>
    <mergeCell ref="C173:C176"/>
    <mergeCell ref="L173:L176"/>
    <mergeCell ref="B173:B176"/>
    <mergeCell ref="A173:A176"/>
    <mergeCell ref="C177:C180"/>
    <mergeCell ref="L177:L180"/>
    <mergeCell ref="A177:A180"/>
    <mergeCell ref="B177:B180"/>
    <mergeCell ref="C140:C143"/>
    <mergeCell ref="A140:A143"/>
    <mergeCell ref="B140:B143"/>
    <mergeCell ref="L140:L143"/>
    <mergeCell ref="L144:L147"/>
    <mergeCell ref="A165:A168"/>
    <mergeCell ref="B165:B168"/>
    <mergeCell ref="C165:C168"/>
    <mergeCell ref="L165:L168"/>
    <mergeCell ref="C157:C160"/>
    <mergeCell ref="L157:L160"/>
    <mergeCell ref="B157:B160"/>
    <mergeCell ref="A157:A160"/>
    <mergeCell ref="C161:C164"/>
    <mergeCell ref="L161:L164"/>
    <mergeCell ref="B161:B164"/>
    <mergeCell ref="A161:A164"/>
    <mergeCell ref="A128:A131"/>
    <mergeCell ref="B128:B131"/>
    <mergeCell ref="C128:C131"/>
    <mergeCell ref="L128:L131"/>
    <mergeCell ref="A132:A135"/>
    <mergeCell ref="B132:B135"/>
    <mergeCell ref="C132:C135"/>
    <mergeCell ref="L132:L135"/>
    <mergeCell ref="B136:B139"/>
    <mergeCell ref="A136:A139"/>
    <mergeCell ref="C136:C139"/>
    <mergeCell ref="L136:L139"/>
    <mergeCell ref="C116:C119"/>
    <mergeCell ref="L116:L119"/>
    <mergeCell ref="B116:B119"/>
    <mergeCell ref="A116:A119"/>
    <mergeCell ref="A120:A123"/>
    <mergeCell ref="B120:B123"/>
    <mergeCell ref="C120:C123"/>
    <mergeCell ref="L120:L123"/>
    <mergeCell ref="B108:B111"/>
    <mergeCell ref="C108:C111"/>
    <mergeCell ref="L108:L111"/>
    <mergeCell ref="A108:A111"/>
    <mergeCell ref="B112:B115"/>
    <mergeCell ref="C112:C115"/>
    <mergeCell ref="L112:L115"/>
    <mergeCell ref="A112:A115"/>
    <mergeCell ref="B104:B107"/>
    <mergeCell ref="A104:A107"/>
    <mergeCell ref="C104:C107"/>
    <mergeCell ref="L104:L107"/>
    <mergeCell ref="C96:C99"/>
    <mergeCell ref="L96:L99"/>
    <mergeCell ref="A96:A99"/>
    <mergeCell ref="B96:B99"/>
    <mergeCell ref="A100:A103"/>
    <mergeCell ref="B100:B103"/>
    <mergeCell ref="C100:C103"/>
    <mergeCell ref="L100:L103"/>
    <mergeCell ref="C88:C91"/>
    <mergeCell ref="L88:L91"/>
    <mergeCell ref="B88:B91"/>
    <mergeCell ref="A88:A91"/>
    <mergeCell ref="A92:A95"/>
    <mergeCell ref="B92:B95"/>
    <mergeCell ref="C92:C95"/>
    <mergeCell ref="L92:L95"/>
    <mergeCell ref="C80:C83"/>
    <mergeCell ref="L80:L83"/>
    <mergeCell ref="B80:B83"/>
    <mergeCell ref="A80:A83"/>
    <mergeCell ref="C84:C87"/>
    <mergeCell ref="L84:L87"/>
    <mergeCell ref="B84:B87"/>
    <mergeCell ref="A84:A87"/>
    <mergeCell ref="B72:B75"/>
    <mergeCell ref="C72:C75"/>
    <mergeCell ref="L72:L75"/>
    <mergeCell ref="A72:A75"/>
    <mergeCell ref="B76:B79"/>
    <mergeCell ref="C76:C79"/>
    <mergeCell ref="L76:L79"/>
    <mergeCell ref="A76:A79"/>
    <mergeCell ref="B64:B67"/>
    <mergeCell ref="A64:A67"/>
    <mergeCell ref="C64:C67"/>
    <mergeCell ref="L64:L67"/>
    <mergeCell ref="C68:C71"/>
    <mergeCell ref="L68:L71"/>
    <mergeCell ref="A68:A71"/>
    <mergeCell ref="B68:B71"/>
    <mergeCell ref="L60:L63"/>
    <mergeCell ref="B40:B43"/>
    <mergeCell ref="A40:A43"/>
    <mergeCell ref="A44:A47"/>
    <mergeCell ref="B44:B47"/>
    <mergeCell ref="C44:C47"/>
    <mergeCell ref="L44:L47"/>
    <mergeCell ref="A55:L55"/>
    <mergeCell ref="B56:B59"/>
    <mergeCell ref="C56:C59"/>
    <mergeCell ref="L56:L59"/>
    <mergeCell ref="A56:A59"/>
    <mergeCell ref="A60:A63"/>
    <mergeCell ref="B60:B63"/>
    <mergeCell ref="C60:C63"/>
    <mergeCell ref="C40:C43"/>
    <mergeCell ref="L40:L43"/>
    <mergeCell ref="A48:A50"/>
    <mergeCell ref="L51:L54"/>
    <mergeCell ref="A51:C54"/>
    <mergeCell ref="B48:B50"/>
    <mergeCell ref="L48:L50"/>
    <mergeCell ref="C48:C50"/>
    <mergeCell ref="C28:C31"/>
    <mergeCell ref="L28:L31"/>
    <mergeCell ref="B28:B31"/>
    <mergeCell ref="A28:A31"/>
    <mergeCell ref="C32:C35"/>
    <mergeCell ref="L32:L35"/>
    <mergeCell ref="B32:B35"/>
    <mergeCell ref="A32:A35"/>
    <mergeCell ref="C36:C39"/>
    <mergeCell ref="L36:L39"/>
    <mergeCell ref="B36:B39"/>
    <mergeCell ref="A36:A39"/>
    <mergeCell ref="B24:B27"/>
    <mergeCell ref="A24:A27"/>
    <mergeCell ref="C24:C27"/>
    <mergeCell ref="L24:L27"/>
    <mergeCell ref="A16:A19"/>
    <mergeCell ref="B16:B19"/>
    <mergeCell ref="C16:C19"/>
    <mergeCell ref="L16:L19"/>
    <mergeCell ref="C20:C23"/>
    <mergeCell ref="B20:B23"/>
    <mergeCell ref="A20:A23"/>
    <mergeCell ref="L20:L23"/>
    <mergeCell ref="A2:L2"/>
    <mergeCell ref="K3:L3"/>
    <mergeCell ref="A4:A5"/>
    <mergeCell ref="B4:B5"/>
    <mergeCell ref="C4:C5"/>
    <mergeCell ref="D4:D5"/>
    <mergeCell ref="F4:K4"/>
    <mergeCell ref="E4:E5"/>
    <mergeCell ref="L4:L5"/>
    <mergeCell ref="L12:L15"/>
    <mergeCell ref="L8:L11"/>
    <mergeCell ref="A6:L6"/>
    <mergeCell ref="A7:L7"/>
    <mergeCell ref="B8:B11"/>
    <mergeCell ref="A8:A11"/>
    <mergeCell ref="C8:C11"/>
    <mergeCell ref="C12:C15"/>
    <mergeCell ref="B12:B15"/>
    <mergeCell ref="A12:A15"/>
    <mergeCell ref="L201:L204"/>
    <mergeCell ref="C144:C147"/>
    <mergeCell ref="B144:B147"/>
    <mergeCell ref="A144:A147"/>
    <mergeCell ref="A189:A192"/>
    <mergeCell ref="B189:B192"/>
    <mergeCell ref="C189:C192"/>
    <mergeCell ref="L189:L192"/>
    <mergeCell ref="A193:A196"/>
    <mergeCell ref="B193:B196"/>
    <mergeCell ref="C193:C196"/>
    <mergeCell ref="L193:L196"/>
    <mergeCell ref="A152:L152"/>
    <mergeCell ref="C153:C156"/>
    <mergeCell ref="L153:L156"/>
    <mergeCell ref="B153:B156"/>
    <mergeCell ref="A153:A156"/>
    <mergeCell ref="A148:C151"/>
    <mergeCell ref="L148:L151"/>
    <mergeCell ref="C169:C172"/>
    <mergeCell ref="B169:B172"/>
    <mergeCell ref="A169:A172"/>
    <mergeCell ref="L169:L172"/>
    <mergeCell ref="C181:C184"/>
    <mergeCell ref="H1:L1"/>
    <mergeCell ref="A217:C220"/>
    <mergeCell ref="L217:L220"/>
    <mergeCell ref="A221:C224"/>
    <mergeCell ref="L221:L224"/>
    <mergeCell ref="A209:A212"/>
    <mergeCell ref="B209:B212"/>
    <mergeCell ref="C209:C212"/>
    <mergeCell ref="L209:L212"/>
    <mergeCell ref="A213:A216"/>
    <mergeCell ref="B213:B216"/>
    <mergeCell ref="C213:C216"/>
    <mergeCell ref="L213:L216"/>
    <mergeCell ref="A205:A208"/>
    <mergeCell ref="B205:B208"/>
    <mergeCell ref="C205:C208"/>
    <mergeCell ref="A197:A200"/>
    <mergeCell ref="B197:B200"/>
    <mergeCell ref="C197:C200"/>
    <mergeCell ref="L197:L200"/>
    <mergeCell ref="L205:L208"/>
    <mergeCell ref="A201:A204"/>
    <mergeCell ref="B201:B204"/>
    <mergeCell ref="C201:C20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rowBreaks count="9" manualBreakCount="9">
    <brk id="19" max="11" man="1"/>
    <brk id="35" max="11" man="1"/>
    <brk id="54" max="11" man="1"/>
    <brk id="71" max="11" man="1"/>
    <brk id="87" max="11" man="1"/>
    <brk id="107" max="11" man="1"/>
    <brk id="127" max="11" man="1"/>
    <brk id="160" max="11" man="1"/>
    <brk id="18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14"/>
  <sheetViews>
    <sheetView zoomScale="98" zoomScaleNormal="98" workbookViewId="0">
      <selection activeCell="B28" sqref="B28"/>
    </sheetView>
  </sheetViews>
  <sheetFormatPr defaultRowHeight="15" x14ac:dyDescent="0.25"/>
  <cols>
    <col min="1" max="1" width="4.28515625" customWidth="1"/>
    <col min="2" max="2" width="19.42578125" customWidth="1"/>
    <col min="3" max="3" width="22.140625" customWidth="1"/>
    <col min="4" max="4" width="18.7109375" customWidth="1"/>
    <col min="5" max="5" width="16.7109375" customWidth="1"/>
    <col min="6" max="6" width="16" customWidth="1"/>
    <col min="7" max="7" width="11.42578125" customWidth="1"/>
  </cols>
  <sheetData>
    <row r="1" spans="1:17" ht="33" customHeight="1" x14ac:dyDescent="0.25">
      <c r="A1" s="1"/>
      <c r="B1" s="1"/>
      <c r="C1" s="1"/>
      <c r="D1" s="1"/>
      <c r="E1" s="42" t="s">
        <v>111</v>
      </c>
      <c r="F1" s="42"/>
      <c r="G1" s="42"/>
      <c r="H1" s="42"/>
      <c r="I1" s="42"/>
      <c r="J1" s="42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ht="54" customHeight="1" x14ac:dyDescent="0.25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70.5" customHeight="1" x14ac:dyDescent="0.25">
      <c r="A5" s="51" t="s">
        <v>0</v>
      </c>
      <c r="B5" s="51" t="s">
        <v>7</v>
      </c>
      <c r="C5" s="51" t="s">
        <v>8</v>
      </c>
      <c r="D5" s="60" t="s">
        <v>9</v>
      </c>
      <c r="E5" s="60"/>
      <c r="F5" s="60"/>
      <c r="G5" s="60"/>
      <c r="H5" s="60"/>
      <c r="I5" s="60"/>
      <c r="J5" s="60"/>
      <c r="K5" s="7"/>
      <c r="L5" s="7"/>
      <c r="M5" s="7"/>
      <c r="N5" s="7"/>
      <c r="O5" s="7"/>
      <c r="P5" s="7"/>
      <c r="Q5" s="7"/>
    </row>
    <row r="6" spans="1:17" x14ac:dyDescent="0.25">
      <c r="A6" s="51"/>
      <c r="B6" s="51"/>
      <c r="C6" s="51"/>
      <c r="D6" s="51" t="s">
        <v>10</v>
      </c>
      <c r="E6" s="51" t="s">
        <v>11</v>
      </c>
      <c r="F6" s="51"/>
      <c r="G6" s="51"/>
      <c r="H6" s="51"/>
      <c r="I6" s="51"/>
      <c r="J6" s="51"/>
      <c r="K6" s="7"/>
      <c r="L6" s="7"/>
      <c r="M6" s="7"/>
      <c r="N6" s="7"/>
      <c r="O6" s="7"/>
      <c r="P6" s="7"/>
      <c r="Q6" s="7"/>
    </row>
    <row r="7" spans="1:17" x14ac:dyDescent="0.25">
      <c r="A7" s="51"/>
      <c r="B7" s="51"/>
      <c r="C7" s="51"/>
      <c r="D7" s="51"/>
      <c r="E7" s="34">
        <v>2026</v>
      </c>
      <c r="F7" s="34">
        <v>2027</v>
      </c>
      <c r="G7" s="34">
        <v>2028</v>
      </c>
      <c r="H7" s="34">
        <v>2029</v>
      </c>
      <c r="I7" s="34">
        <v>2030</v>
      </c>
      <c r="J7" s="34">
        <v>2031</v>
      </c>
      <c r="K7" s="7"/>
      <c r="L7" s="7"/>
      <c r="M7" s="7"/>
      <c r="N7" s="7"/>
      <c r="O7" s="7"/>
      <c r="P7" s="7"/>
      <c r="Q7" s="7"/>
    </row>
    <row r="8" spans="1:17" x14ac:dyDescent="0.25">
      <c r="A8" s="54">
        <v>1</v>
      </c>
      <c r="B8" s="58" t="s">
        <v>112</v>
      </c>
      <c r="C8" s="5" t="s">
        <v>12</v>
      </c>
      <c r="D8" s="10">
        <f>E8+F8+G8+H8+I8+J8</f>
        <v>47326.097649999996</v>
      </c>
      <c r="E8" s="10">
        <v>23645.74814</v>
      </c>
      <c r="F8" s="35">
        <v>23680.34951</v>
      </c>
      <c r="G8" s="10">
        <v>0</v>
      </c>
      <c r="H8" s="10">
        <v>0</v>
      </c>
      <c r="I8" s="10">
        <v>0</v>
      </c>
      <c r="J8" s="10">
        <v>0</v>
      </c>
      <c r="K8" s="7"/>
      <c r="L8" s="7"/>
      <c r="M8" s="7"/>
      <c r="N8" s="7"/>
      <c r="O8" s="7"/>
      <c r="P8" s="7"/>
      <c r="Q8" s="7"/>
    </row>
    <row r="9" spans="1:17" x14ac:dyDescent="0.25">
      <c r="A9" s="55"/>
      <c r="B9" s="59"/>
      <c r="C9" s="5" t="s">
        <v>13</v>
      </c>
      <c r="D9" s="10">
        <f t="shared" ref="D9:D10" si="0">E9+F9+G9+H9+I9+J9</f>
        <v>826206.61609999998</v>
      </c>
      <c r="E9" s="10">
        <v>413103.30804999999</v>
      </c>
      <c r="F9" s="35">
        <v>413103.30804999999</v>
      </c>
      <c r="G9" s="10">
        <v>0</v>
      </c>
      <c r="H9" s="10">
        <v>0</v>
      </c>
      <c r="I9" s="10">
        <v>0</v>
      </c>
      <c r="J9" s="10">
        <v>0</v>
      </c>
      <c r="K9" s="7"/>
      <c r="L9" s="7"/>
      <c r="M9" s="7"/>
      <c r="N9" s="7"/>
      <c r="O9" s="7"/>
      <c r="P9" s="7"/>
      <c r="Q9" s="7"/>
    </row>
    <row r="10" spans="1:17" x14ac:dyDescent="0.25">
      <c r="A10" s="55"/>
      <c r="B10" s="59"/>
      <c r="C10" s="5" t="s">
        <v>14</v>
      </c>
      <c r="D10" s="10">
        <f t="shared" si="0"/>
        <v>524059.80000000005</v>
      </c>
      <c r="E10" s="10">
        <v>262471.97000000003</v>
      </c>
      <c r="F10" s="35">
        <v>261587.83000000002</v>
      </c>
      <c r="G10" s="10">
        <v>0</v>
      </c>
      <c r="H10" s="10">
        <v>0</v>
      </c>
      <c r="I10" s="10">
        <v>0</v>
      </c>
      <c r="J10" s="10">
        <v>0</v>
      </c>
      <c r="K10" s="7"/>
      <c r="L10" s="7"/>
      <c r="M10" s="7"/>
      <c r="N10" s="7"/>
      <c r="O10" s="7"/>
      <c r="P10" s="7"/>
      <c r="Q10" s="7"/>
    </row>
    <row r="11" spans="1:17" ht="28.5" customHeight="1" x14ac:dyDescent="0.25">
      <c r="A11" s="56"/>
      <c r="B11" s="59"/>
      <c r="C11" s="9" t="s">
        <v>15</v>
      </c>
      <c r="D11" s="10">
        <f>SUM(E11+F11)</f>
        <v>1397592.5137499999</v>
      </c>
      <c r="E11" s="10">
        <f>SUM(E8:E10)</f>
        <v>699221.02619</v>
      </c>
      <c r="F11" s="10">
        <f>SUM(F8:F10)</f>
        <v>698371.48756000004</v>
      </c>
      <c r="G11" s="10">
        <v>0</v>
      </c>
      <c r="H11" s="10">
        <v>0</v>
      </c>
      <c r="I11" s="10">
        <v>0</v>
      </c>
      <c r="J11" s="10">
        <v>0</v>
      </c>
      <c r="K11" s="7"/>
      <c r="L11" s="7"/>
      <c r="M11" s="7"/>
      <c r="N11" s="7"/>
      <c r="O11" s="7"/>
      <c r="P11" s="7"/>
      <c r="Q11" s="7"/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7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7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10">
    <mergeCell ref="A3:J3"/>
    <mergeCell ref="E1:J1"/>
    <mergeCell ref="A8:A11"/>
    <mergeCell ref="B8:B11"/>
    <mergeCell ref="E6:J6"/>
    <mergeCell ref="D5:J5"/>
    <mergeCell ref="C5:C7"/>
    <mergeCell ref="B5:B7"/>
    <mergeCell ref="A5:A7"/>
    <mergeCell ref="D6:D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470"/>
  <sheetViews>
    <sheetView view="pageBreakPreview" topLeftCell="A91" zoomScale="51" zoomScaleNormal="64" zoomScaleSheetLayoutView="51" workbookViewId="0">
      <selection activeCell="E135" sqref="E135"/>
    </sheetView>
  </sheetViews>
  <sheetFormatPr defaultRowHeight="15" x14ac:dyDescent="0.25"/>
  <cols>
    <col min="1" max="1" width="29.5703125" customWidth="1"/>
    <col min="2" max="2" width="11.42578125" customWidth="1"/>
    <col min="3" max="3" width="26.7109375" customWidth="1"/>
    <col min="11" max="11" width="18.7109375" customWidth="1"/>
  </cols>
  <sheetData>
    <row r="1" spans="1:16" ht="36.75" customHeight="1" x14ac:dyDescent="0.25">
      <c r="A1" s="26"/>
      <c r="B1" s="96" t="s">
        <v>113</v>
      </c>
      <c r="C1" s="96"/>
      <c r="D1" s="96"/>
      <c r="E1" s="96"/>
      <c r="F1" s="96"/>
      <c r="G1" s="96"/>
      <c r="H1" s="96"/>
      <c r="I1" s="96"/>
      <c r="J1" s="96"/>
      <c r="K1" s="96"/>
    </row>
    <row r="2" spans="1:16" ht="1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21.75" customHeight="1" x14ac:dyDescent="0.2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6" ht="15.7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6" ht="34.5" customHeight="1" x14ac:dyDescent="0.25">
      <c r="A5" s="85" t="s">
        <v>28</v>
      </c>
      <c r="B5" s="85" t="s">
        <v>16</v>
      </c>
      <c r="C5" s="85" t="s">
        <v>17</v>
      </c>
      <c r="D5" s="85" t="s">
        <v>18</v>
      </c>
      <c r="E5" s="85" t="s">
        <v>19</v>
      </c>
      <c r="F5" s="84" t="s">
        <v>20</v>
      </c>
      <c r="G5" s="84"/>
      <c r="H5" s="84"/>
      <c r="I5" s="84"/>
      <c r="J5" s="84"/>
      <c r="K5" s="84"/>
      <c r="L5" s="7"/>
      <c r="M5" s="7"/>
      <c r="N5" s="7"/>
      <c r="O5" s="7"/>
      <c r="P5" s="7"/>
    </row>
    <row r="6" spans="1:16" ht="15.75" x14ac:dyDescent="0.25">
      <c r="A6" s="86"/>
      <c r="B6" s="86"/>
      <c r="C6" s="86"/>
      <c r="D6" s="86"/>
      <c r="E6" s="86"/>
      <c r="F6" s="27">
        <v>2026</v>
      </c>
      <c r="G6" s="27">
        <v>2027</v>
      </c>
      <c r="H6" s="27">
        <v>2028</v>
      </c>
      <c r="I6" s="27">
        <v>2029</v>
      </c>
      <c r="J6" s="27">
        <v>2030</v>
      </c>
      <c r="K6" s="27">
        <v>2031</v>
      </c>
      <c r="L6" s="7"/>
      <c r="M6" s="7"/>
      <c r="N6" s="7"/>
      <c r="O6" s="7"/>
      <c r="P6" s="7"/>
    </row>
    <row r="7" spans="1:16" ht="63" customHeight="1" x14ac:dyDescent="0.25">
      <c r="A7" s="99" t="s">
        <v>119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  <c r="L7" s="7"/>
      <c r="M7" s="7"/>
      <c r="N7" s="7"/>
      <c r="O7" s="7"/>
      <c r="P7" s="7"/>
    </row>
    <row r="8" spans="1:16" ht="336.75" customHeight="1" x14ac:dyDescent="0.25">
      <c r="A8" s="72" t="s">
        <v>120</v>
      </c>
      <c r="B8" s="73"/>
      <c r="C8" s="73"/>
      <c r="D8" s="73"/>
      <c r="E8" s="73"/>
      <c r="F8" s="73"/>
      <c r="G8" s="73"/>
      <c r="H8" s="73"/>
      <c r="I8" s="73"/>
      <c r="J8" s="73"/>
      <c r="K8" s="74"/>
      <c r="L8" s="7"/>
      <c r="M8" s="7"/>
      <c r="N8" s="7"/>
      <c r="O8" s="7"/>
      <c r="P8" s="7"/>
    </row>
    <row r="9" spans="1:16" ht="15.75" x14ac:dyDescent="0.25">
      <c r="A9" s="78" t="s">
        <v>21</v>
      </c>
      <c r="B9" s="79"/>
      <c r="C9" s="79"/>
      <c r="D9" s="79"/>
      <c r="E9" s="79"/>
      <c r="F9" s="79"/>
      <c r="G9" s="79"/>
      <c r="H9" s="79"/>
      <c r="I9" s="79"/>
      <c r="J9" s="79"/>
      <c r="K9" s="80"/>
      <c r="L9" s="7"/>
      <c r="M9" s="7"/>
      <c r="N9" s="7"/>
      <c r="O9" s="7"/>
      <c r="P9" s="7"/>
    </row>
    <row r="10" spans="1:16" ht="15.75" x14ac:dyDescent="0.25">
      <c r="A10" s="81" t="s">
        <v>30</v>
      </c>
      <c r="B10" s="82"/>
      <c r="C10" s="82"/>
      <c r="D10" s="82"/>
      <c r="E10" s="82"/>
      <c r="F10" s="82"/>
      <c r="G10" s="82"/>
      <c r="H10" s="82"/>
      <c r="I10" s="82"/>
      <c r="J10" s="82"/>
      <c r="K10" s="83"/>
      <c r="L10" s="7"/>
      <c r="M10" s="7"/>
      <c r="N10" s="7"/>
      <c r="O10" s="7"/>
      <c r="P10" s="7"/>
    </row>
    <row r="11" spans="1:16" ht="30" customHeight="1" x14ac:dyDescent="0.25">
      <c r="A11" s="61" t="s">
        <v>121</v>
      </c>
      <c r="B11" s="67"/>
      <c r="C11" s="67"/>
      <c r="D11" s="67"/>
      <c r="E11" s="67"/>
      <c r="F11" s="67"/>
      <c r="G11" s="67"/>
      <c r="H11" s="67"/>
      <c r="I11" s="67"/>
      <c r="J11" s="67"/>
      <c r="K11" s="68"/>
      <c r="L11" s="7"/>
      <c r="M11" s="7"/>
      <c r="N11" s="7"/>
      <c r="O11" s="7"/>
      <c r="P11" s="7"/>
    </row>
    <row r="12" spans="1:16" s="20" customFormat="1" ht="18" customHeight="1" x14ac:dyDescent="0.25">
      <c r="A12" s="69" t="s">
        <v>171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  <c r="L12" s="19"/>
      <c r="M12" s="19"/>
      <c r="N12" s="19"/>
      <c r="O12" s="19"/>
      <c r="P12" s="19"/>
    </row>
    <row r="13" spans="1:16" ht="318" customHeight="1" x14ac:dyDescent="0.25">
      <c r="A13" s="23" t="s">
        <v>31</v>
      </c>
      <c r="B13" s="23" t="s">
        <v>27</v>
      </c>
      <c r="C13" s="22" t="s">
        <v>163</v>
      </c>
      <c r="D13" s="23" t="s">
        <v>115</v>
      </c>
      <c r="E13" s="23">
        <v>100</v>
      </c>
      <c r="F13" s="23">
        <v>100</v>
      </c>
      <c r="G13" s="23">
        <v>100</v>
      </c>
      <c r="H13" s="23">
        <v>100</v>
      </c>
      <c r="I13" s="23">
        <v>100</v>
      </c>
      <c r="J13" s="23">
        <v>100</v>
      </c>
      <c r="K13" s="23">
        <v>100</v>
      </c>
      <c r="L13" s="7"/>
      <c r="M13" s="7"/>
      <c r="N13" s="7"/>
      <c r="O13" s="7"/>
      <c r="P13" s="7"/>
    </row>
    <row r="14" spans="1:16" ht="38.25" customHeight="1" x14ac:dyDescent="0.25">
      <c r="A14" s="61" t="s">
        <v>122</v>
      </c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7"/>
      <c r="M14" s="7"/>
      <c r="N14" s="7"/>
      <c r="O14" s="7"/>
      <c r="P14" s="7"/>
    </row>
    <row r="15" spans="1:16" ht="225.75" customHeight="1" x14ac:dyDescent="0.25">
      <c r="A15" s="23" t="s">
        <v>34</v>
      </c>
      <c r="B15" s="23" t="s">
        <v>27</v>
      </c>
      <c r="C15" s="22" t="s">
        <v>176</v>
      </c>
      <c r="D15" s="23" t="s">
        <v>115</v>
      </c>
      <c r="E15" s="23">
        <v>50</v>
      </c>
      <c r="F15" s="23">
        <v>50</v>
      </c>
      <c r="G15" s="23">
        <v>50</v>
      </c>
      <c r="H15" s="23">
        <v>50</v>
      </c>
      <c r="I15" s="23">
        <v>50</v>
      </c>
      <c r="J15" s="23">
        <v>50</v>
      </c>
      <c r="K15" s="23">
        <v>50</v>
      </c>
      <c r="L15" s="7"/>
      <c r="M15" s="7"/>
      <c r="N15" s="7"/>
      <c r="O15" s="7"/>
      <c r="P15" s="7"/>
    </row>
    <row r="16" spans="1:16" ht="37.5" customHeight="1" x14ac:dyDescent="0.25">
      <c r="A16" s="61" t="s">
        <v>123</v>
      </c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7"/>
      <c r="M16" s="7"/>
      <c r="N16" s="7"/>
      <c r="O16" s="7"/>
      <c r="P16" s="7"/>
    </row>
    <row r="17" spans="1:16" ht="183.75" customHeight="1" x14ac:dyDescent="0.25">
      <c r="A17" s="23" t="s">
        <v>35</v>
      </c>
      <c r="B17" s="23" t="s">
        <v>27</v>
      </c>
      <c r="C17" s="22" t="s">
        <v>178</v>
      </c>
      <c r="D17" s="23" t="s">
        <v>115</v>
      </c>
      <c r="E17" s="23">
        <v>100</v>
      </c>
      <c r="F17" s="23">
        <v>100</v>
      </c>
      <c r="G17" s="23">
        <v>100</v>
      </c>
      <c r="H17" s="23">
        <v>100</v>
      </c>
      <c r="I17" s="23">
        <v>100</v>
      </c>
      <c r="J17" s="23">
        <v>100</v>
      </c>
      <c r="K17" s="23">
        <v>100</v>
      </c>
      <c r="L17" s="7"/>
      <c r="M17" s="7"/>
      <c r="N17" s="7"/>
      <c r="O17" s="7"/>
      <c r="P17" s="7"/>
    </row>
    <row r="18" spans="1:16" ht="15.75" customHeight="1" x14ac:dyDescent="0.25">
      <c r="A18" s="61" t="s">
        <v>124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7"/>
      <c r="M18" s="7"/>
      <c r="N18" s="7"/>
      <c r="O18" s="7"/>
      <c r="P18" s="7"/>
    </row>
    <row r="19" spans="1:16" ht="174.75" customHeight="1" x14ac:dyDescent="0.25">
      <c r="A19" s="23" t="s">
        <v>37</v>
      </c>
      <c r="B19" s="23" t="s">
        <v>27</v>
      </c>
      <c r="C19" s="21" t="s">
        <v>177</v>
      </c>
      <c r="D19" s="23" t="s">
        <v>115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  <c r="J19" s="23">
        <v>100</v>
      </c>
      <c r="K19" s="23">
        <v>100</v>
      </c>
      <c r="L19" s="7"/>
      <c r="M19" s="7"/>
      <c r="N19" s="7"/>
      <c r="O19" s="7"/>
      <c r="P19" s="7"/>
    </row>
    <row r="20" spans="1:16" ht="38.25" customHeight="1" x14ac:dyDescent="0.25">
      <c r="A20" s="61" t="s">
        <v>125</v>
      </c>
      <c r="B20" s="67"/>
      <c r="C20" s="67"/>
      <c r="D20" s="67"/>
      <c r="E20" s="67"/>
      <c r="F20" s="67"/>
      <c r="G20" s="67"/>
      <c r="H20" s="67"/>
      <c r="I20" s="67"/>
      <c r="J20" s="67"/>
      <c r="K20" s="68"/>
      <c r="L20" s="7"/>
      <c r="M20" s="7"/>
      <c r="N20" s="7"/>
      <c r="O20" s="7"/>
      <c r="P20" s="7"/>
    </row>
    <row r="21" spans="1:16" ht="333.75" customHeight="1" x14ac:dyDescent="0.25">
      <c r="A21" s="23" t="s">
        <v>41</v>
      </c>
      <c r="B21" s="23" t="s">
        <v>27</v>
      </c>
      <c r="C21" s="23" t="s">
        <v>179</v>
      </c>
      <c r="D21" s="23" t="s">
        <v>115</v>
      </c>
      <c r="E21" s="23">
        <v>100</v>
      </c>
      <c r="F21" s="23">
        <v>100</v>
      </c>
      <c r="G21" s="23">
        <v>100</v>
      </c>
      <c r="H21" s="23">
        <v>100</v>
      </c>
      <c r="I21" s="23">
        <v>100</v>
      </c>
      <c r="J21" s="23">
        <v>100</v>
      </c>
      <c r="K21" s="23">
        <v>100</v>
      </c>
      <c r="L21" s="7"/>
      <c r="M21" s="7"/>
      <c r="N21" s="7"/>
      <c r="O21" s="7"/>
      <c r="P21" s="7"/>
    </row>
    <row r="22" spans="1:16" ht="33" customHeight="1" x14ac:dyDescent="0.25">
      <c r="A22" s="78" t="s">
        <v>126</v>
      </c>
      <c r="B22" s="91"/>
      <c r="C22" s="91"/>
      <c r="D22" s="91"/>
      <c r="E22" s="91"/>
      <c r="F22" s="91"/>
      <c r="G22" s="91"/>
      <c r="H22" s="91"/>
      <c r="I22" s="91"/>
      <c r="J22" s="91"/>
      <c r="K22" s="92"/>
      <c r="L22" s="7"/>
      <c r="M22" s="7"/>
      <c r="N22" s="7"/>
      <c r="O22" s="7"/>
      <c r="P22" s="7"/>
    </row>
    <row r="23" spans="1:16" ht="273" customHeight="1" x14ac:dyDescent="0.25">
      <c r="A23" s="23" t="s">
        <v>43</v>
      </c>
      <c r="B23" s="23" t="s">
        <v>27</v>
      </c>
      <c r="C23" s="23" t="s">
        <v>192</v>
      </c>
      <c r="D23" s="23" t="s">
        <v>115</v>
      </c>
      <c r="E23" s="23">
        <v>100</v>
      </c>
      <c r="F23" s="23">
        <v>100</v>
      </c>
      <c r="G23" s="23">
        <v>100</v>
      </c>
      <c r="H23" s="23">
        <v>100</v>
      </c>
      <c r="I23" s="23">
        <v>100</v>
      </c>
      <c r="J23" s="23">
        <v>100</v>
      </c>
      <c r="K23" s="23">
        <v>100</v>
      </c>
      <c r="L23" s="7"/>
      <c r="M23" s="7"/>
      <c r="N23" s="7"/>
      <c r="O23" s="7"/>
      <c r="P23" s="7"/>
    </row>
    <row r="24" spans="1:16" ht="19.5" customHeight="1" x14ac:dyDescent="0.25">
      <c r="A24" s="61" t="s">
        <v>127</v>
      </c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7"/>
      <c r="M24" s="7"/>
      <c r="N24" s="7"/>
      <c r="O24" s="7"/>
      <c r="P24" s="7"/>
    </row>
    <row r="25" spans="1:16" ht="239.25" customHeight="1" x14ac:dyDescent="0.25">
      <c r="A25" s="23" t="s">
        <v>45</v>
      </c>
      <c r="B25" s="23" t="s">
        <v>27</v>
      </c>
      <c r="C25" s="23" t="s">
        <v>182</v>
      </c>
      <c r="D25" s="23" t="s">
        <v>115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7"/>
      <c r="M25" s="7"/>
      <c r="N25" s="7"/>
      <c r="O25" s="7"/>
      <c r="P25" s="7"/>
    </row>
    <row r="26" spans="1:16" ht="38.25" customHeight="1" x14ac:dyDescent="0.25">
      <c r="A26" s="78" t="s">
        <v>128</v>
      </c>
      <c r="B26" s="91"/>
      <c r="C26" s="91"/>
      <c r="D26" s="91"/>
      <c r="E26" s="91"/>
      <c r="F26" s="91"/>
      <c r="G26" s="91"/>
      <c r="H26" s="91"/>
      <c r="I26" s="91"/>
      <c r="J26" s="91"/>
      <c r="K26" s="92"/>
      <c r="L26" s="7"/>
      <c r="M26" s="7"/>
      <c r="N26" s="7"/>
      <c r="O26" s="7"/>
      <c r="P26" s="7"/>
    </row>
    <row r="27" spans="1:16" ht="249" customHeight="1" x14ac:dyDescent="0.25">
      <c r="A27" s="23" t="s">
        <v>46</v>
      </c>
      <c r="B27" s="23" t="s">
        <v>27</v>
      </c>
      <c r="C27" s="23" t="s">
        <v>183</v>
      </c>
      <c r="D27" s="23" t="s">
        <v>115</v>
      </c>
      <c r="E27" s="23">
        <v>100</v>
      </c>
      <c r="F27" s="23">
        <v>100</v>
      </c>
      <c r="G27" s="23">
        <v>100</v>
      </c>
      <c r="H27" s="23">
        <v>100</v>
      </c>
      <c r="I27" s="23">
        <v>100</v>
      </c>
      <c r="J27" s="23">
        <v>100</v>
      </c>
      <c r="K27" s="23">
        <v>100</v>
      </c>
      <c r="L27" s="7"/>
      <c r="M27" s="7"/>
      <c r="N27" s="7"/>
      <c r="O27" s="7"/>
      <c r="P27" s="7"/>
    </row>
    <row r="28" spans="1:16" ht="24.75" customHeight="1" x14ac:dyDescent="0.25">
      <c r="A28" s="78" t="s">
        <v>129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  <c r="L28" s="7"/>
      <c r="M28" s="7"/>
      <c r="N28" s="7"/>
      <c r="O28" s="7"/>
      <c r="P28" s="7"/>
    </row>
    <row r="29" spans="1:16" ht="271.5" customHeight="1" x14ac:dyDescent="0.25">
      <c r="A29" s="23" t="s">
        <v>48</v>
      </c>
      <c r="B29" s="23" t="s">
        <v>27</v>
      </c>
      <c r="C29" s="23" t="s">
        <v>184</v>
      </c>
      <c r="D29" s="23" t="s">
        <v>115</v>
      </c>
      <c r="E29" s="23">
        <v>80</v>
      </c>
      <c r="F29" s="23">
        <v>80</v>
      </c>
      <c r="G29" s="23">
        <v>80</v>
      </c>
      <c r="H29" s="23">
        <v>80</v>
      </c>
      <c r="I29" s="23">
        <v>80</v>
      </c>
      <c r="J29" s="23">
        <v>80</v>
      </c>
      <c r="K29" s="23">
        <v>80</v>
      </c>
      <c r="L29" s="7"/>
      <c r="M29" s="7"/>
      <c r="N29" s="7"/>
      <c r="O29" s="7"/>
      <c r="P29" s="7"/>
    </row>
    <row r="30" spans="1:16" ht="36" customHeight="1" x14ac:dyDescent="0.25">
      <c r="A30" s="78" t="s">
        <v>130</v>
      </c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7"/>
      <c r="M30" s="7"/>
      <c r="N30" s="7"/>
      <c r="O30" s="7"/>
      <c r="P30" s="7"/>
    </row>
    <row r="31" spans="1:16" ht="257.25" customHeight="1" x14ac:dyDescent="0.25">
      <c r="A31" s="23" t="s">
        <v>49</v>
      </c>
      <c r="B31" s="23" t="s">
        <v>27</v>
      </c>
      <c r="C31" s="23" t="s">
        <v>199</v>
      </c>
      <c r="D31" s="23" t="s">
        <v>115</v>
      </c>
      <c r="E31" s="23">
        <v>100</v>
      </c>
      <c r="F31" s="23">
        <v>100</v>
      </c>
      <c r="G31" s="23">
        <v>100</v>
      </c>
      <c r="H31" s="23">
        <v>100</v>
      </c>
      <c r="I31" s="23">
        <v>100</v>
      </c>
      <c r="J31" s="23">
        <v>100</v>
      </c>
      <c r="K31" s="23">
        <v>100</v>
      </c>
      <c r="L31" s="7"/>
      <c r="M31" s="7"/>
      <c r="N31" s="7"/>
      <c r="O31" s="7"/>
      <c r="P31" s="7"/>
    </row>
    <row r="32" spans="1:16" ht="15.75" x14ac:dyDescent="0.25">
      <c r="A32" s="75" t="s">
        <v>114</v>
      </c>
      <c r="B32" s="76"/>
      <c r="C32" s="76"/>
      <c r="D32" s="76"/>
      <c r="E32" s="76"/>
      <c r="F32" s="76"/>
      <c r="G32" s="76"/>
      <c r="H32" s="76"/>
      <c r="I32" s="76"/>
      <c r="J32" s="76"/>
      <c r="K32" s="77"/>
      <c r="L32" s="7"/>
      <c r="M32" s="7"/>
      <c r="N32" s="7"/>
      <c r="O32" s="7"/>
      <c r="P32" s="7"/>
    </row>
    <row r="33" spans="1:16" ht="41.25" customHeight="1" x14ac:dyDescent="0.25">
      <c r="A33" s="61" t="s">
        <v>131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7"/>
      <c r="M33" s="7"/>
      <c r="N33" s="7"/>
      <c r="O33" s="7"/>
      <c r="P33" s="7"/>
    </row>
    <row r="34" spans="1:16" ht="21" customHeight="1" x14ac:dyDescent="0.25">
      <c r="A34" s="61" t="s">
        <v>133</v>
      </c>
      <c r="B34" s="62"/>
      <c r="C34" s="62"/>
      <c r="D34" s="65"/>
      <c r="E34" s="65"/>
      <c r="F34" s="65"/>
      <c r="G34" s="65"/>
      <c r="H34" s="65"/>
      <c r="I34" s="65"/>
      <c r="J34" s="65"/>
      <c r="K34" s="66"/>
      <c r="L34" s="7"/>
      <c r="M34" s="7"/>
      <c r="N34" s="7"/>
      <c r="O34" s="7"/>
      <c r="P34" s="7"/>
    </row>
    <row r="35" spans="1:16" ht="310.5" customHeight="1" x14ac:dyDescent="0.25">
      <c r="A35" s="23" t="s">
        <v>52</v>
      </c>
      <c r="B35" s="23" t="s">
        <v>27</v>
      </c>
      <c r="C35" s="29" t="s">
        <v>164</v>
      </c>
      <c r="D35" s="28">
        <v>1.7</v>
      </c>
      <c r="E35" s="28">
        <v>1.7</v>
      </c>
      <c r="F35" s="28">
        <v>1.7</v>
      </c>
      <c r="G35" s="28">
        <v>1.7</v>
      </c>
      <c r="H35" s="28">
        <v>1.7</v>
      </c>
      <c r="I35" s="28">
        <v>1.7</v>
      </c>
      <c r="J35" s="28">
        <v>1.7</v>
      </c>
      <c r="K35" s="28">
        <v>1.7</v>
      </c>
      <c r="L35" s="7"/>
      <c r="M35" s="7"/>
      <c r="N35" s="7"/>
      <c r="O35" s="7"/>
      <c r="P35" s="7"/>
    </row>
    <row r="36" spans="1:16" ht="21.75" customHeight="1" x14ac:dyDescent="0.25">
      <c r="A36" s="93" t="s">
        <v>132</v>
      </c>
      <c r="B36" s="93"/>
      <c r="C36" s="93"/>
      <c r="D36" s="94"/>
      <c r="E36" s="94"/>
      <c r="F36" s="94"/>
      <c r="G36" s="94"/>
      <c r="H36" s="94"/>
      <c r="I36" s="94"/>
      <c r="J36" s="94"/>
      <c r="K36" s="94"/>
      <c r="L36" s="7"/>
      <c r="M36" s="7"/>
      <c r="N36" s="7"/>
      <c r="O36" s="7"/>
      <c r="P36" s="7"/>
    </row>
    <row r="37" spans="1:16" ht="186.75" customHeight="1" x14ac:dyDescent="0.25">
      <c r="A37" s="23" t="s">
        <v>54</v>
      </c>
      <c r="B37" s="23" t="s">
        <v>27</v>
      </c>
      <c r="C37" s="23" t="s">
        <v>169</v>
      </c>
      <c r="D37" s="23" t="s">
        <v>115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7"/>
      <c r="M37" s="7"/>
      <c r="N37" s="7"/>
      <c r="O37" s="7"/>
      <c r="P37" s="7"/>
    </row>
    <row r="38" spans="1:16" ht="48" customHeight="1" x14ac:dyDescent="0.25">
      <c r="A38" s="95" t="s">
        <v>134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7"/>
      <c r="M38" s="7"/>
      <c r="N38" s="7"/>
      <c r="O38" s="7"/>
      <c r="P38" s="7"/>
    </row>
    <row r="39" spans="1:16" ht="253.5" customHeight="1" x14ac:dyDescent="0.25">
      <c r="A39" s="23" t="s">
        <v>56</v>
      </c>
      <c r="B39" s="23" t="s">
        <v>27</v>
      </c>
      <c r="C39" s="23" t="s">
        <v>168</v>
      </c>
      <c r="D39" s="23" t="s">
        <v>115</v>
      </c>
      <c r="E39" s="23">
        <v>100</v>
      </c>
      <c r="F39" s="23">
        <v>100</v>
      </c>
      <c r="G39" s="23">
        <v>100</v>
      </c>
      <c r="H39" s="23">
        <v>100</v>
      </c>
      <c r="I39" s="23">
        <v>100</v>
      </c>
      <c r="J39" s="23">
        <v>100</v>
      </c>
      <c r="K39" s="23">
        <v>100</v>
      </c>
      <c r="L39" s="7"/>
      <c r="M39" s="7"/>
      <c r="N39" s="7"/>
      <c r="O39" s="7"/>
      <c r="P39" s="7"/>
    </row>
    <row r="40" spans="1:16" ht="34.5" customHeight="1" x14ac:dyDescent="0.25">
      <c r="A40" s="93" t="s">
        <v>135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7"/>
      <c r="M40" s="7"/>
      <c r="N40" s="7"/>
      <c r="O40" s="7"/>
      <c r="P40" s="7"/>
    </row>
    <row r="41" spans="1:16" ht="213.75" customHeight="1" x14ac:dyDescent="0.25">
      <c r="A41" s="23" t="s">
        <v>58</v>
      </c>
      <c r="B41" s="30" t="s">
        <v>27</v>
      </c>
      <c r="C41" s="30" t="s">
        <v>193</v>
      </c>
      <c r="D41" s="23" t="s">
        <v>115</v>
      </c>
      <c r="E41" s="23">
        <v>80</v>
      </c>
      <c r="F41" s="23">
        <v>80</v>
      </c>
      <c r="G41" s="23">
        <v>80</v>
      </c>
      <c r="H41" s="23">
        <v>80</v>
      </c>
      <c r="I41" s="23">
        <v>80</v>
      </c>
      <c r="J41" s="23">
        <v>80</v>
      </c>
      <c r="K41" s="23">
        <v>80</v>
      </c>
      <c r="L41" s="7"/>
      <c r="M41" s="7"/>
      <c r="N41" s="7"/>
      <c r="O41" s="7"/>
      <c r="P41" s="7"/>
    </row>
    <row r="42" spans="1:16" ht="15.75" x14ac:dyDescent="0.25">
      <c r="A42" s="78" t="s">
        <v>136</v>
      </c>
      <c r="B42" s="79"/>
      <c r="C42" s="79"/>
      <c r="D42" s="79"/>
      <c r="E42" s="79"/>
      <c r="F42" s="79"/>
      <c r="G42" s="79"/>
      <c r="H42" s="79"/>
      <c r="I42" s="79"/>
      <c r="J42" s="79"/>
      <c r="K42" s="80"/>
      <c r="L42" s="7"/>
      <c r="M42" s="7"/>
      <c r="N42" s="7"/>
      <c r="O42" s="7"/>
      <c r="P42" s="7"/>
    </row>
    <row r="43" spans="1:16" ht="186.75" customHeight="1" x14ac:dyDescent="0.25">
      <c r="A43" s="23" t="s">
        <v>60</v>
      </c>
      <c r="B43" s="23" t="s">
        <v>27</v>
      </c>
      <c r="C43" s="23" t="s">
        <v>165</v>
      </c>
      <c r="D43" s="23" t="s">
        <v>115</v>
      </c>
      <c r="E43" s="23">
        <v>60</v>
      </c>
      <c r="F43" s="23">
        <v>60</v>
      </c>
      <c r="G43" s="23">
        <v>60</v>
      </c>
      <c r="H43" s="23">
        <v>60</v>
      </c>
      <c r="I43" s="23">
        <v>60</v>
      </c>
      <c r="J43" s="23">
        <v>60</v>
      </c>
      <c r="K43" s="23">
        <v>60</v>
      </c>
      <c r="L43" s="7"/>
      <c r="M43" s="7"/>
      <c r="N43" s="7"/>
      <c r="O43" s="7"/>
      <c r="P43" s="7"/>
    </row>
    <row r="44" spans="1:16" ht="15.75" x14ac:dyDescent="0.25">
      <c r="A44" s="61" t="s">
        <v>137</v>
      </c>
      <c r="B44" s="67"/>
      <c r="C44" s="67"/>
      <c r="D44" s="67"/>
      <c r="E44" s="67"/>
      <c r="F44" s="67"/>
      <c r="G44" s="67"/>
      <c r="H44" s="67"/>
      <c r="I44" s="67"/>
      <c r="J44" s="67"/>
      <c r="K44" s="68"/>
      <c r="L44" s="7"/>
      <c r="M44" s="7"/>
      <c r="N44" s="7"/>
      <c r="O44" s="7"/>
      <c r="P44" s="7"/>
    </row>
    <row r="45" spans="1:16" ht="252" customHeight="1" x14ac:dyDescent="0.25">
      <c r="A45" s="23" t="s">
        <v>62</v>
      </c>
      <c r="B45" s="23" t="s">
        <v>27</v>
      </c>
      <c r="C45" s="23" t="s">
        <v>186</v>
      </c>
      <c r="D45" s="23" t="s">
        <v>115</v>
      </c>
      <c r="E45" s="23">
        <v>80</v>
      </c>
      <c r="F45" s="23">
        <v>80</v>
      </c>
      <c r="G45" s="23">
        <v>80</v>
      </c>
      <c r="H45" s="23">
        <v>80</v>
      </c>
      <c r="I45" s="23">
        <v>80</v>
      </c>
      <c r="J45" s="23">
        <v>80</v>
      </c>
      <c r="K45" s="23">
        <v>80</v>
      </c>
      <c r="L45" s="7"/>
      <c r="M45" s="7"/>
      <c r="N45" s="7"/>
      <c r="O45" s="7"/>
      <c r="P45" s="7"/>
    </row>
    <row r="46" spans="1:16" ht="35.25" customHeight="1" x14ac:dyDescent="0.25">
      <c r="A46" s="78" t="s">
        <v>138</v>
      </c>
      <c r="B46" s="79"/>
      <c r="C46" s="79"/>
      <c r="D46" s="79"/>
      <c r="E46" s="79"/>
      <c r="F46" s="79"/>
      <c r="G46" s="79"/>
      <c r="H46" s="79"/>
      <c r="I46" s="79"/>
      <c r="J46" s="79"/>
      <c r="K46" s="80"/>
      <c r="L46" s="7"/>
      <c r="M46" s="7"/>
      <c r="N46" s="7"/>
      <c r="O46" s="7"/>
      <c r="P46" s="7"/>
    </row>
    <row r="47" spans="1:16" ht="195" customHeight="1" x14ac:dyDescent="0.25">
      <c r="A47" s="23" t="s">
        <v>64</v>
      </c>
      <c r="B47" s="23" t="s">
        <v>27</v>
      </c>
      <c r="C47" s="23" t="s">
        <v>167</v>
      </c>
      <c r="D47" s="23" t="s">
        <v>115</v>
      </c>
      <c r="E47" s="23">
        <v>100</v>
      </c>
      <c r="F47" s="23">
        <v>100</v>
      </c>
      <c r="G47" s="23">
        <v>100</v>
      </c>
      <c r="H47" s="23">
        <v>100</v>
      </c>
      <c r="I47" s="23">
        <v>100</v>
      </c>
      <c r="J47" s="23">
        <v>100</v>
      </c>
      <c r="K47" s="23">
        <v>100</v>
      </c>
      <c r="L47" s="7"/>
      <c r="M47" s="7"/>
      <c r="N47" s="7"/>
      <c r="O47" s="7"/>
      <c r="P47" s="7"/>
    </row>
    <row r="48" spans="1:16" ht="34.5" customHeight="1" x14ac:dyDescent="0.25">
      <c r="A48" s="78" t="s">
        <v>139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  <c r="L48" s="7"/>
      <c r="M48" s="7"/>
      <c r="N48" s="7"/>
      <c r="O48" s="7"/>
      <c r="P48" s="7"/>
    </row>
    <row r="49" spans="1:16" ht="267" customHeight="1" x14ac:dyDescent="0.25">
      <c r="A49" s="23" t="s">
        <v>67</v>
      </c>
      <c r="B49" s="23" t="s">
        <v>27</v>
      </c>
      <c r="C49" s="23" t="s">
        <v>166</v>
      </c>
      <c r="D49" s="23" t="s">
        <v>115</v>
      </c>
      <c r="E49" s="23">
        <v>100</v>
      </c>
      <c r="F49" s="23">
        <v>100</v>
      </c>
      <c r="G49" s="23">
        <v>100</v>
      </c>
      <c r="H49" s="23">
        <v>100</v>
      </c>
      <c r="I49" s="23">
        <v>100</v>
      </c>
      <c r="J49" s="23">
        <v>100</v>
      </c>
      <c r="K49" s="23">
        <v>100</v>
      </c>
      <c r="L49" s="7"/>
      <c r="M49" s="7"/>
      <c r="N49" s="7"/>
      <c r="O49" s="7"/>
      <c r="P49" s="7"/>
    </row>
    <row r="50" spans="1:16" ht="36.75" customHeight="1" x14ac:dyDescent="0.25">
      <c r="A50" s="61" t="s">
        <v>140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  <c r="L50" s="7"/>
      <c r="M50" s="7"/>
      <c r="N50" s="7"/>
      <c r="O50" s="7"/>
      <c r="P50" s="7"/>
    </row>
    <row r="51" spans="1:16" ht="225" customHeight="1" x14ac:dyDescent="0.25">
      <c r="A51" s="23" t="s">
        <v>95</v>
      </c>
      <c r="B51" s="23" t="s">
        <v>27</v>
      </c>
      <c r="C51" s="23" t="s">
        <v>170</v>
      </c>
      <c r="D51" s="23" t="s">
        <v>115</v>
      </c>
      <c r="E51" s="23">
        <v>80</v>
      </c>
      <c r="F51" s="23">
        <v>80</v>
      </c>
      <c r="G51" s="23">
        <v>80</v>
      </c>
      <c r="H51" s="23">
        <v>80</v>
      </c>
      <c r="I51" s="23">
        <v>80</v>
      </c>
      <c r="J51" s="23">
        <v>80</v>
      </c>
      <c r="K51" s="23">
        <v>80</v>
      </c>
      <c r="L51" s="7"/>
      <c r="M51" s="7"/>
      <c r="N51" s="7"/>
      <c r="O51" s="7"/>
      <c r="P51" s="7"/>
    </row>
    <row r="52" spans="1:16" ht="36.75" customHeight="1" x14ac:dyDescent="0.25">
      <c r="A52" s="78" t="s">
        <v>141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7"/>
      <c r="M52" s="7"/>
      <c r="N52" s="7"/>
      <c r="O52" s="7"/>
      <c r="P52" s="7"/>
    </row>
    <row r="53" spans="1:16" ht="201.75" customHeight="1" x14ac:dyDescent="0.25">
      <c r="A53" s="23" t="s">
        <v>96</v>
      </c>
      <c r="B53" s="23" t="s">
        <v>27</v>
      </c>
      <c r="C53" s="23" t="s">
        <v>180</v>
      </c>
      <c r="D53" s="23" t="s">
        <v>115</v>
      </c>
      <c r="E53" s="23">
        <v>100</v>
      </c>
      <c r="F53" s="23">
        <v>100</v>
      </c>
      <c r="G53" s="23">
        <v>100</v>
      </c>
      <c r="H53" s="23">
        <v>100</v>
      </c>
      <c r="I53" s="23">
        <v>100</v>
      </c>
      <c r="J53" s="23">
        <v>100</v>
      </c>
      <c r="K53" s="23">
        <v>100</v>
      </c>
      <c r="L53" s="7"/>
      <c r="M53" s="7"/>
      <c r="N53" s="7"/>
      <c r="O53" s="7"/>
      <c r="P53" s="7"/>
    </row>
    <row r="54" spans="1:16" ht="18" customHeight="1" x14ac:dyDescent="0.25">
      <c r="A54" s="61" t="s">
        <v>142</v>
      </c>
      <c r="B54" s="67"/>
      <c r="C54" s="67"/>
      <c r="D54" s="67"/>
      <c r="E54" s="67"/>
      <c r="F54" s="67"/>
      <c r="G54" s="67"/>
      <c r="H54" s="67"/>
      <c r="I54" s="67"/>
      <c r="J54" s="67"/>
      <c r="K54" s="68"/>
      <c r="L54" s="7"/>
      <c r="M54" s="7"/>
      <c r="N54" s="7"/>
      <c r="O54" s="7"/>
      <c r="P54" s="7"/>
    </row>
    <row r="55" spans="1:16" ht="176.25" customHeight="1" x14ac:dyDescent="0.25">
      <c r="A55" s="23" t="s">
        <v>97</v>
      </c>
      <c r="B55" s="23" t="s">
        <v>27</v>
      </c>
      <c r="C55" s="22" t="s">
        <v>181</v>
      </c>
      <c r="D55" s="23" t="s">
        <v>115</v>
      </c>
      <c r="E55" s="23">
        <v>60</v>
      </c>
      <c r="F55" s="23">
        <v>60</v>
      </c>
      <c r="G55" s="23">
        <v>60</v>
      </c>
      <c r="H55" s="23">
        <v>60</v>
      </c>
      <c r="I55" s="23">
        <v>60</v>
      </c>
      <c r="J55" s="23">
        <v>60</v>
      </c>
      <c r="K55" s="23">
        <v>60</v>
      </c>
      <c r="L55" s="7"/>
      <c r="M55" s="7"/>
      <c r="N55" s="7"/>
      <c r="O55" s="7"/>
      <c r="P55" s="7"/>
    </row>
    <row r="56" spans="1:16" ht="18" customHeight="1" x14ac:dyDescent="0.25">
      <c r="A56" s="97" t="s">
        <v>143</v>
      </c>
      <c r="B56" s="97"/>
      <c r="C56" s="97"/>
      <c r="D56" s="97"/>
      <c r="E56" s="97"/>
      <c r="F56" s="97"/>
      <c r="G56" s="97"/>
      <c r="H56" s="97"/>
      <c r="I56" s="97"/>
      <c r="J56" s="97"/>
      <c r="K56" s="98"/>
      <c r="L56" s="7"/>
      <c r="M56" s="7"/>
      <c r="N56" s="7"/>
      <c r="O56" s="7"/>
      <c r="P56" s="7"/>
    </row>
    <row r="57" spans="1:16" ht="198.75" customHeight="1" x14ac:dyDescent="0.25">
      <c r="A57" s="24" t="s">
        <v>45</v>
      </c>
      <c r="B57" s="23" t="s">
        <v>27</v>
      </c>
      <c r="C57" s="23" t="s">
        <v>188</v>
      </c>
      <c r="D57" s="23" t="s">
        <v>115</v>
      </c>
      <c r="E57" s="23">
        <v>100</v>
      </c>
      <c r="F57" s="23">
        <v>100</v>
      </c>
      <c r="G57" s="23">
        <v>100</v>
      </c>
      <c r="H57" s="23">
        <v>100</v>
      </c>
      <c r="I57" s="23">
        <v>100</v>
      </c>
      <c r="J57" s="23">
        <v>100</v>
      </c>
      <c r="K57" s="23">
        <v>100</v>
      </c>
      <c r="L57" s="7"/>
      <c r="M57" s="7"/>
      <c r="N57" s="7"/>
      <c r="O57" s="7"/>
      <c r="P57" s="7"/>
    </row>
    <row r="58" spans="1:16" ht="33.75" customHeight="1" x14ac:dyDescent="0.25">
      <c r="A58" s="95" t="s">
        <v>144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7"/>
      <c r="M58" s="7"/>
      <c r="N58" s="7"/>
      <c r="O58" s="7"/>
      <c r="P58" s="7"/>
    </row>
    <row r="59" spans="1:16" ht="210.75" customHeight="1" x14ac:dyDescent="0.25">
      <c r="A59" s="24" t="s">
        <v>98</v>
      </c>
      <c r="B59" s="23" t="s">
        <v>27</v>
      </c>
      <c r="C59" s="23" t="s">
        <v>185</v>
      </c>
      <c r="D59" s="23" t="s">
        <v>115</v>
      </c>
      <c r="E59" s="23">
        <v>100</v>
      </c>
      <c r="F59" s="23">
        <v>100</v>
      </c>
      <c r="G59" s="23">
        <v>100</v>
      </c>
      <c r="H59" s="23">
        <v>100</v>
      </c>
      <c r="I59" s="23">
        <v>100</v>
      </c>
      <c r="J59" s="23">
        <v>100</v>
      </c>
      <c r="K59" s="23">
        <v>100</v>
      </c>
      <c r="L59" s="7"/>
      <c r="M59" s="7"/>
      <c r="N59" s="7"/>
      <c r="O59" s="7"/>
      <c r="P59" s="7"/>
    </row>
    <row r="60" spans="1:16" ht="32.25" customHeight="1" x14ac:dyDescent="0.25">
      <c r="A60" s="93" t="s">
        <v>145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7"/>
      <c r="M60" s="7"/>
      <c r="N60" s="7"/>
      <c r="O60" s="7"/>
      <c r="P60" s="7"/>
    </row>
    <row r="61" spans="1:16" ht="214.5" customHeight="1" x14ac:dyDescent="0.25">
      <c r="A61" s="24" t="s">
        <v>99</v>
      </c>
      <c r="B61" s="23" t="s">
        <v>27</v>
      </c>
      <c r="C61" s="23" t="s">
        <v>194</v>
      </c>
      <c r="D61" s="23" t="s">
        <v>115</v>
      </c>
      <c r="E61" s="23">
        <v>100</v>
      </c>
      <c r="F61" s="23">
        <v>100</v>
      </c>
      <c r="G61" s="23">
        <v>100</v>
      </c>
      <c r="H61" s="23">
        <v>100</v>
      </c>
      <c r="I61" s="23">
        <v>100</v>
      </c>
      <c r="J61" s="23">
        <v>100</v>
      </c>
      <c r="K61" s="23">
        <v>100</v>
      </c>
      <c r="L61" s="7"/>
      <c r="M61" s="7"/>
      <c r="N61" s="7"/>
      <c r="O61" s="7"/>
      <c r="P61" s="7"/>
    </row>
    <row r="62" spans="1:16" ht="32.25" customHeight="1" x14ac:dyDescent="0.25">
      <c r="A62" s="93" t="s">
        <v>146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7"/>
      <c r="M62" s="7"/>
      <c r="N62" s="7"/>
      <c r="O62" s="7"/>
      <c r="P62" s="7"/>
    </row>
    <row r="63" spans="1:16" ht="198.75" customHeight="1" x14ac:dyDescent="0.25">
      <c r="A63" s="24" t="s">
        <v>100</v>
      </c>
      <c r="B63" s="23" t="s">
        <v>27</v>
      </c>
      <c r="C63" s="23" t="s">
        <v>189</v>
      </c>
      <c r="D63" s="23" t="s">
        <v>115</v>
      </c>
      <c r="E63" s="23">
        <v>100</v>
      </c>
      <c r="F63" s="23">
        <v>100</v>
      </c>
      <c r="G63" s="23">
        <v>100</v>
      </c>
      <c r="H63" s="23">
        <v>100</v>
      </c>
      <c r="I63" s="23">
        <v>100</v>
      </c>
      <c r="J63" s="23">
        <v>100</v>
      </c>
      <c r="K63" s="23">
        <v>100</v>
      </c>
      <c r="L63" s="7"/>
      <c r="M63" s="7"/>
      <c r="N63" s="7"/>
      <c r="O63" s="7"/>
      <c r="P63" s="7"/>
    </row>
    <row r="64" spans="1:16" ht="15.75" x14ac:dyDescent="0.25">
      <c r="A64" s="93" t="s">
        <v>148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7"/>
      <c r="M64" s="7"/>
      <c r="N64" s="7"/>
      <c r="O64" s="7"/>
      <c r="P64" s="7"/>
    </row>
    <row r="65" spans="1:16" ht="184.5" customHeight="1" x14ac:dyDescent="0.25">
      <c r="A65" s="24" t="s">
        <v>150</v>
      </c>
      <c r="B65" s="23" t="s">
        <v>27</v>
      </c>
      <c r="C65" s="23" t="s">
        <v>191</v>
      </c>
      <c r="D65" s="23" t="s">
        <v>201</v>
      </c>
      <c r="E65" s="23">
        <v>0</v>
      </c>
      <c r="F65" s="23">
        <v>0</v>
      </c>
      <c r="G65" s="23">
        <v>1</v>
      </c>
      <c r="H65" s="23">
        <v>0</v>
      </c>
      <c r="I65" s="23">
        <v>1</v>
      </c>
      <c r="J65" s="23">
        <v>0</v>
      </c>
      <c r="K65" s="23">
        <v>1</v>
      </c>
      <c r="L65" s="7"/>
      <c r="M65" s="7"/>
      <c r="N65" s="7"/>
      <c r="O65" s="7"/>
      <c r="P65" s="7"/>
    </row>
    <row r="66" spans="1:16" ht="23.25" customHeight="1" x14ac:dyDescent="0.25">
      <c r="A66" s="95" t="s">
        <v>149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7"/>
      <c r="M66" s="7"/>
      <c r="N66" s="7"/>
      <c r="O66" s="7"/>
      <c r="P66" s="7"/>
    </row>
    <row r="67" spans="1:16" ht="210.75" customHeight="1" x14ac:dyDescent="0.25">
      <c r="A67" s="23" t="s">
        <v>116</v>
      </c>
      <c r="B67" s="23" t="s">
        <v>27</v>
      </c>
      <c r="C67" s="22" t="s">
        <v>173</v>
      </c>
      <c r="D67" s="23" t="s">
        <v>201</v>
      </c>
      <c r="E67" s="23">
        <v>0</v>
      </c>
      <c r="F67" s="23">
        <v>0</v>
      </c>
      <c r="G67" s="23">
        <v>1</v>
      </c>
      <c r="H67" s="23">
        <v>1</v>
      </c>
      <c r="I67" s="23">
        <v>0</v>
      </c>
      <c r="J67" s="23">
        <v>1</v>
      </c>
      <c r="K67" s="23">
        <v>0</v>
      </c>
      <c r="L67" s="7"/>
      <c r="M67" s="7"/>
      <c r="N67" s="7"/>
      <c r="O67" s="7"/>
      <c r="P67" s="7"/>
    </row>
    <row r="68" spans="1:16" ht="22.5" customHeight="1" x14ac:dyDescent="0.25">
      <c r="A68" s="61" t="s">
        <v>147</v>
      </c>
      <c r="B68" s="67"/>
      <c r="C68" s="67"/>
      <c r="D68" s="67"/>
      <c r="E68" s="67"/>
      <c r="F68" s="67"/>
      <c r="G68" s="67"/>
      <c r="H68" s="67"/>
      <c r="I68" s="67"/>
      <c r="J68" s="67"/>
      <c r="K68" s="68"/>
      <c r="L68" s="7"/>
      <c r="M68" s="7"/>
      <c r="N68" s="7"/>
      <c r="O68" s="7"/>
      <c r="P68" s="7"/>
    </row>
    <row r="69" spans="1:16" ht="183" customHeight="1" x14ac:dyDescent="0.25">
      <c r="A69" s="23" t="s">
        <v>172</v>
      </c>
      <c r="B69" s="22" t="s">
        <v>27</v>
      </c>
      <c r="C69" s="22" t="s">
        <v>174</v>
      </c>
      <c r="D69" s="23" t="s">
        <v>201</v>
      </c>
      <c r="E69" s="23">
        <v>0</v>
      </c>
      <c r="F69" s="23">
        <v>0</v>
      </c>
      <c r="G69" s="23">
        <v>1</v>
      </c>
      <c r="H69" s="23">
        <v>0</v>
      </c>
      <c r="I69" s="23">
        <v>1</v>
      </c>
      <c r="J69" s="23">
        <v>0</v>
      </c>
      <c r="K69" s="23">
        <v>1</v>
      </c>
      <c r="L69" s="7"/>
      <c r="M69" s="7"/>
      <c r="N69" s="7"/>
      <c r="O69" s="7"/>
      <c r="P69" s="7"/>
    </row>
    <row r="70" spans="1:16" ht="34.5" customHeight="1" x14ac:dyDescent="0.25">
      <c r="A70" s="61" t="s">
        <v>206</v>
      </c>
      <c r="B70" s="67"/>
      <c r="C70" s="67"/>
      <c r="D70" s="67"/>
      <c r="E70" s="67"/>
      <c r="F70" s="67"/>
      <c r="G70" s="67"/>
      <c r="H70" s="67"/>
      <c r="I70" s="67"/>
      <c r="J70" s="67"/>
      <c r="K70" s="68"/>
      <c r="L70" s="7"/>
      <c r="M70" s="7"/>
      <c r="N70" s="7"/>
      <c r="O70" s="7"/>
      <c r="P70" s="7"/>
    </row>
    <row r="71" spans="1:16" ht="168" customHeight="1" x14ac:dyDescent="0.25">
      <c r="A71" s="22" t="s">
        <v>78</v>
      </c>
      <c r="B71" s="22" t="s">
        <v>27</v>
      </c>
      <c r="C71" s="22" t="s">
        <v>190</v>
      </c>
      <c r="D71" s="23" t="s">
        <v>201</v>
      </c>
      <c r="E71" s="23">
        <v>0</v>
      </c>
      <c r="F71" s="23">
        <v>1</v>
      </c>
      <c r="G71" s="23">
        <v>0</v>
      </c>
      <c r="H71" s="23">
        <v>1</v>
      </c>
      <c r="I71" s="23">
        <v>1</v>
      </c>
      <c r="J71" s="23">
        <v>0</v>
      </c>
      <c r="K71" s="23">
        <v>1</v>
      </c>
      <c r="L71" s="7"/>
      <c r="M71" s="7"/>
      <c r="N71" s="7"/>
      <c r="O71" s="7"/>
      <c r="P71" s="7"/>
    </row>
    <row r="72" spans="1:16" ht="37.5" customHeight="1" x14ac:dyDescent="0.25">
      <c r="A72" s="61" t="s">
        <v>205</v>
      </c>
      <c r="B72" s="62"/>
      <c r="C72" s="62"/>
      <c r="D72" s="62"/>
      <c r="E72" s="62"/>
      <c r="F72" s="62"/>
      <c r="G72" s="62"/>
      <c r="H72" s="62"/>
      <c r="I72" s="62"/>
      <c r="J72" s="62"/>
      <c r="K72" s="63"/>
      <c r="L72" s="7"/>
      <c r="M72" s="7"/>
      <c r="N72" s="7"/>
      <c r="O72" s="7"/>
      <c r="P72" s="7"/>
    </row>
    <row r="73" spans="1:16" ht="141" customHeight="1" x14ac:dyDescent="0.25">
      <c r="A73" s="23" t="s">
        <v>202</v>
      </c>
      <c r="B73" s="22" t="s">
        <v>27</v>
      </c>
      <c r="C73" s="23" t="s">
        <v>204</v>
      </c>
      <c r="D73" s="23" t="s">
        <v>201</v>
      </c>
      <c r="E73" s="23">
        <v>3</v>
      </c>
      <c r="F73" s="23">
        <v>3</v>
      </c>
      <c r="G73" s="23">
        <v>3</v>
      </c>
      <c r="H73" s="23">
        <v>4</v>
      </c>
      <c r="I73" s="23">
        <v>4</v>
      </c>
      <c r="J73" s="23">
        <v>4</v>
      </c>
      <c r="K73" s="23">
        <v>4</v>
      </c>
      <c r="L73" s="7"/>
      <c r="M73" s="7"/>
      <c r="N73" s="7"/>
      <c r="O73" s="7"/>
      <c r="P73" s="7"/>
    </row>
    <row r="74" spans="1:16" ht="30.75" customHeight="1" x14ac:dyDescent="0.25">
      <c r="A74" s="61" t="s">
        <v>154</v>
      </c>
      <c r="B74" s="67"/>
      <c r="C74" s="67"/>
      <c r="D74" s="67"/>
      <c r="E74" s="67"/>
      <c r="F74" s="67"/>
      <c r="G74" s="67"/>
      <c r="H74" s="67"/>
      <c r="I74" s="67"/>
      <c r="J74" s="67"/>
      <c r="K74" s="68"/>
      <c r="L74" s="6"/>
      <c r="M74" s="7"/>
      <c r="N74" s="7"/>
      <c r="O74" s="7"/>
      <c r="P74" s="7"/>
    </row>
    <row r="75" spans="1:16" ht="36.75" customHeight="1" x14ac:dyDescent="0.25">
      <c r="A75" s="78" t="s">
        <v>151</v>
      </c>
      <c r="B75" s="79"/>
      <c r="C75" s="79"/>
      <c r="D75" s="79"/>
      <c r="E75" s="79"/>
      <c r="F75" s="79"/>
      <c r="G75" s="79"/>
      <c r="H75" s="79"/>
      <c r="I75" s="79"/>
      <c r="J75" s="79"/>
      <c r="K75" s="80"/>
      <c r="L75" s="6"/>
      <c r="M75" s="7"/>
      <c r="N75" s="7"/>
      <c r="O75" s="7"/>
      <c r="P75" s="7"/>
    </row>
    <row r="76" spans="1:16" ht="30.75" customHeight="1" x14ac:dyDescent="0.25">
      <c r="A76" s="78" t="s">
        <v>152</v>
      </c>
      <c r="B76" s="79"/>
      <c r="C76" s="79"/>
      <c r="D76" s="79"/>
      <c r="E76" s="79"/>
      <c r="F76" s="79"/>
      <c r="G76" s="79"/>
      <c r="H76" s="79"/>
      <c r="I76" s="79"/>
      <c r="J76" s="79"/>
      <c r="K76" s="80"/>
      <c r="L76" s="6"/>
      <c r="M76" s="7"/>
      <c r="N76" s="7"/>
      <c r="O76" s="7"/>
      <c r="P76" s="7"/>
    </row>
    <row r="77" spans="1:16" ht="94.5" customHeight="1" x14ac:dyDescent="0.25">
      <c r="A77" s="23" t="s">
        <v>104</v>
      </c>
      <c r="B77" s="22" t="s">
        <v>27</v>
      </c>
      <c r="C77" s="23" t="s">
        <v>200</v>
      </c>
      <c r="D77" s="31" t="s">
        <v>115</v>
      </c>
      <c r="E77" s="23">
        <v>80</v>
      </c>
      <c r="F77" s="23">
        <v>80</v>
      </c>
      <c r="G77" s="23">
        <v>80</v>
      </c>
      <c r="H77" s="23">
        <v>80</v>
      </c>
      <c r="I77" s="23">
        <v>80</v>
      </c>
      <c r="J77" s="23">
        <v>80</v>
      </c>
      <c r="K77" s="23">
        <v>80</v>
      </c>
      <c r="L77" s="6"/>
      <c r="M77" s="7"/>
      <c r="N77" s="7"/>
      <c r="O77" s="7"/>
      <c r="P77" s="7"/>
    </row>
    <row r="78" spans="1:16" ht="32.25" customHeight="1" x14ac:dyDescent="0.25">
      <c r="A78" s="78" t="s">
        <v>155</v>
      </c>
      <c r="B78" s="79"/>
      <c r="C78" s="79"/>
      <c r="D78" s="87"/>
      <c r="E78" s="87"/>
      <c r="F78" s="87"/>
      <c r="G78" s="87"/>
      <c r="H78" s="87"/>
      <c r="I78" s="87"/>
      <c r="J78" s="87"/>
      <c r="K78" s="88"/>
      <c r="L78" s="6"/>
      <c r="M78" s="7"/>
      <c r="N78" s="7"/>
      <c r="O78" s="7"/>
      <c r="P78" s="7"/>
    </row>
    <row r="79" spans="1:16" ht="216.75" customHeight="1" x14ac:dyDescent="0.25">
      <c r="A79" s="23" t="s">
        <v>60</v>
      </c>
      <c r="B79" s="23" t="s">
        <v>27</v>
      </c>
      <c r="C79" s="23" t="s">
        <v>165</v>
      </c>
      <c r="D79" s="23" t="s">
        <v>115</v>
      </c>
      <c r="E79" s="28">
        <v>62</v>
      </c>
      <c r="F79" s="28">
        <v>62</v>
      </c>
      <c r="G79" s="28">
        <v>62</v>
      </c>
      <c r="H79" s="28">
        <v>62</v>
      </c>
      <c r="I79" s="28">
        <v>62</v>
      </c>
      <c r="J79" s="28">
        <v>62</v>
      </c>
      <c r="K79" s="28">
        <v>62</v>
      </c>
      <c r="L79" s="32"/>
      <c r="M79" s="33"/>
      <c r="N79" s="7"/>
      <c r="O79" s="7"/>
      <c r="P79" s="7"/>
    </row>
    <row r="80" spans="1:16" ht="50.25" customHeight="1" x14ac:dyDescent="0.25">
      <c r="A80" s="78" t="s">
        <v>156</v>
      </c>
      <c r="B80" s="79"/>
      <c r="C80" s="79"/>
      <c r="D80" s="89"/>
      <c r="E80" s="89"/>
      <c r="F80" s="89"/>
      <c r="G80" s="89"/>
      <c r="H80" s="89"/>
      <c r="I80" s="89"/>
      <c r="J80" s="89"/>
      <c r="K80" s="90"/>
      <c r="L80" s="6"/>
      <c r="M80" s="7"/>
      <c r="N80" s="7"/>
      <c r="O80" s="7"/>
      <c r="P80" s="7"/>
    </row>
    <row r="81" spans="1:16" ht="237.75" customHeight="1" x14ac:dyDescent="0.25">
      <c r="A81" s="23" t="s">
        <v>105</v>
      </c>
      <c r="B81" s="23" t="s">
        <v>27</v>
      </c>
      <c r="C81" s="23" t="s">
        <v>175</v>
      </c>
      <c r="D81" s="23" t="s">
        <v>115</v>
      </c>
      <c r="E81" s="23">
        <v>100</v>
      </c>
      <c r="F81" s="23">
        <v>100</v>
      </c>
      <c r="G81" s="23">
        <v>100</v>
      </c>
      <c r="H81" s="23">
        <v>100</v>
      </c>
      <c r="I81" s="23">
        <v>100</v>
      </c>
      <c r="J81" s="23">
        <v>100</v>
      </c>
      <c r="K81" s="23">
        <v>100</v>
      </c>
      <c r="L81" s="6"/>
      <c r="M81" s="7"/>
      <c r="N81" s="7"/>
      <c r="O81" s="7"/>
      <c r="P81" s="7"/>
    </row>
    <row r="82" spans="1:16" ht="30.75" customHeight="1" x14ac:dyDescent="0.25">
      <c r="A82" s="78" t="s">
        <v>157</v>
      </c>
      <c r="B82" s="79"/>
      <c r="C82" s="79"/>
      <c r="D82" s="79"/>
      <c r="E82" s="79"/>
      <c r="F82" s="79"/>
      <c r="G82" s="79"/>
      <c r="H82" s="79"/>
      <c r="I82" s="79"/>
      <c r="J82" s="79"/>
      <c r="K82" s="80"/>
      <c r="L82" s="6"/>
      <c r="M82" s="7"/>
      <c r="N82" s="7"/>
      <c r="O82" s="7"/>
      <c r="P82" s="7"/>
    </row>
    <row r="83" spans="1:16" ht="273" customHeight="1" x14ac:dyDescent="0.25">
      <c r="A83" s="23" t="s">
        <v>106</v>
      </c>
      <c r="B83" s="22" t="s">
        <v>27</v>
      </c>
      <c r="C83" s="23" t="s">
        <v>166</v>
      </c>
      <c r="D83" s="23" t="s">
        <v>115</v>
      </c>
      <c r="E83" s="23">
        <v>100</v>
      </c>
      <c r="F83" s="23">
        <v>100</v>
      </c>
      <c r="G83" s="23">
        <v>100</v>
      </c>
      <c r="H83" s="23">
        <v>100</v>
      </c>
      <c r="I83" s="23">
        <v>100</v>
      </c>
      <c r="J83" s="23">
        <v>100</v>
      </c>
      <c r="K83" s="23">
        <v>100</v>
      </c>
      <c r="L83" s="6"/>
      <c r="M83" s="7"/>
      <c r="N83" s="7"/>
      <c r="O83" s="7"/>
      <c r="P83" s="7"/>
    </row>
    <row r="84" spans="1:16" ht="44.25" customHeight="1" x14ac:dyDescent="0.25">
      <c r="A84" s="78" t="s">
        <v>158</v>
      </c>
      <c r="B84" s="79"/>
      <c r="C84" s="79"/>
      <c r="D84" s="79"/>
      <c r="E84" s="79"/>
      <c r="F84" s="79"/>
      <c r="G84" s="79"/>
      <c r="H84" s="79"/>
      <c r="I84" s="79"/>
      <c r="J84" s="79"/>
      <c r="K84" s="80"/>
      <c r="L84" s="6"/>
      <c r="M84" s="7"/>
      <c r="N84" s="7"/>
      <c r="O84" s="7"/>
      <c r="P84" s="7"/>
    </row>
    <row r="85" spans="1:16" ht="216.75" customHeight="1" x14ac:dyDescent="0.25">
      <c r="A85" s="23" t="s">
        <v>107</v>
      </c>
      <c r="B85" s="23" t="s">
        <v>27</v>
      </c>
      <c r="C85" s="23" t="s">
        <v>187</v>
      </c>
      <c r="D85" s="23" t="s">
        <v>115</v>
      </c>
      <c r="E85" s="23">
        <v>100</v>
      </c>
      <c r="F85" s="23">
        <v>100</v>
      </c>
      <c r="G85" s="23">
        <v>100</v>
      </c>
      <c r="H85" s="23">
        <v>100</v>
      </c>
      <c r="I85" s="23">
        <v>100</v>
      </c>
      <c r="J85" s="23">
        <v>100</v>
      </c>
      <c r="K85" s="23">
        <v>100</v>
      </c>
      <c r="L85" s="6"/>
      <c r="M85" s="7"/>
      <c r="N85" s="7"/>
      <c r="O85" s="7"/>
      <c r="P85" s="7"/>
    </row>
    <row r="86" spans="1:16" ht="24.75" customHeight="1" x14ac:dyDescent="0.25">
      <c r="A86" s="78" t="s">
        <v>159</v>
      </c>
      <c r="B86" s="79"/>
      <c r="C86" s="79"/>
      <c r="D86" s="79"/>
      <c r="E86" s="79"/>
      <c r="F86" s="79"/>
      <c r="G86" s="79"/>
      <c r="H86" s="79"/>
      <c r="I86" s="79"/>
      <c r="J86" s="79"/>
      <c r="K86" s="80"/>
      <c r="L86" s="6"/>
      <c r="M86" s="7"/>
      <c r="N86" s="7"/>
      <c r="O86" s="7"/>
      <c r="P86" s="7"/>
    </row>
    <row r="87" spans="1:16" ht="255" customHeight="1" x14ac:dyDescent="0.25">
      <c r="A87" s="23" t="s">
        <v>45</v>
      </c>
      <c r="B87" s="23" t="s">
        <v>27</v>
      </c>
      <c r="C87" s="22" t="s">
        <v>195</v>
      </c>
      <c r="D87" s="23" t="s">
        <v>115</v>
      </c>
      <c r="E87" s="23">
        <v>100</v>
      </c>
      <c r="F87" s="23">
        <v>100</v>
      </c>
      <c r="G87" s="23">
        <v>100</v>
      </c>
      <c r="H87" s="23">
        <v>100</v>
      </c>
      <c r="I87" s="23">
        <v>100</v>
      </c>
      <c r="J87" s="23">
        <v>100</v>
      </c>
      <c r="K87" s="23">
        <v>100</v>
      </c>
      <c r="L87" s="6"/>
      <c r="M87" s="7"/>
      <c r="N87" s="7"/>
      <c r="O87" s="7"/>
      <c r="P87" s="7"/>
    </row>
    <row r="88" spans="1:16" ht="39" customHeight="1" x14ac:dyDescent="0.25">
      <c r="A88" s="81" t="s">
        <v>160</v>
      </c>
      <c r="B88" s="82"/>
      <c r="C88" s="82"/>
      <c r="D88" s="82"/>
      <c r="E88" s="82"/>
      <c r="F88" s="82"/>
      <c r="G88" s="82"/>
      <c r="H88" s="82"/>
      <c r="I88" s="82"/>
      <c r="J88" s="82"/>
      <c r="K88" s="83"/>
      <c r="L88" s="6"/>
      <c r="M88" s="7"/>
      <c r="N88" s="7"/>
      <c r="O88" s="7"/>
      <c r="P88" s="7"/>
    </row>
    <row r="89" spans="1:16" ht="263.25" customHeight="1" x14ac:dyDescent="0.25">
      <c r="A89" s="23" t="s">
        <v>108</v>
      </c>
      <c r="B89" s="23" t="s">
        <v>27</v>
      </c>
      <c r="C89" s="21" t="s">
        <v>196</v>
      </c>
      <c r="D89" s="23" t="s">
        <v>115</v>
      </c>
      <c r="E89" s="23">
        <v>100</v>
      </c>
      <c r="F89" s="23">
        <v>100</v>
      </c>
      <c r="G89" s="23">
        <v>100</v>
      </c>
      <c r="H89" s="23">
        <v>100</v>
      </c>
      <c r="I89" s="23">
        <v>100</v>
      </c>
      <c r="J89" s="23">
        <v>100</v>
      </c>
      <c r="K89" s="23">
        <v>100</v>
      </c>
      <c r="L89" s="6"/>
      <c r="M89" s="7"/>
      <c r="N89" s="7"/>
      <c r="O89" s="7"/>
      <c r="P89" s="7"/>
    </row>
    <row r="90" spans="1:16" ht="36" customHeight="1" x14ac:dyDescent="0.25">
      <c r="A90" s="61" t="s">
        <v>161</v>
      </c>
      <c r="B90" s="67"/>
      <c r="C90" s="67"/>
      <c r="D90" s="67"/>
      <c r="E90" s="67"/>
      <c r="F90" s="67"/>
      <c r="G90" s="67"/>
      <c r="H90" s="67"/>
      <c r="I90" s="67"/>
      <c r="J90" s="67"/>
      <c r="K90" s="68"/>
      <c r="L90" s="6"/>
      <c r="M90" s="7"/>
      <c r="N90" s="7"/>
      <c r="O90" s="7"/>
      <c r="P90" s="7"/>
    </row>
    <row r="91" spans="1:16" ht="248.25" customHeight="1" x14ac:dyDescent="0.25">
      <c r="A91" s="23" t="s">
        <v>109</v>
      </c>
      <c r="B91" s="23" t="s">
        <v>27</v>
      </c>
      <c r="C91" s="23" t="s">
        <v>197</v>
      </c>
      <c r="D91" s="23" t="s">
        <v>115</v>
      </c>
      <c r="E91" s="23">
        <v>100</v>
      </c>
      <c r="F91" s="23">
        <v>100</v>
      </c>
      <c r="G91" s="23">
        <v>100</v>
      </c>
      <c r="H91" s="23">
        <v>100</v>
      </c>
      <c r="I91" s="23">
        <v>100</v>
      </c>
      <c r="J91" s="23">
        <v>100</v>
      </c>
      <c r="K91" s="23">
        <v>100</v>
      </c>
      <c r="L91" s="6"/>
      <c r="M91" s="7"/>
      <c r="N91" s="7"/>
      <c r="O91" s="7"/>
      <c r="P91" s="7"/>
    </row>
    <row r="92" spans="1:16" ht="18.75" customHeight="1" x14ac:dyDescent="0.25">
      <c r="A92" s="61" t="s">
        <v>162</v>
      </c>
      <c r="B92" s="67"/>
      <c r="C92" s="67"/>
      <c r="D92" s="67"/>
      <c r="E92" s="67"/>
      <c r="F92" s="67"/>
      <c r="G92" s="67"/>
      <c r="H92" s="67"/>
      <c r="I92" s="67"/>
      <c r="J92" s="67"/>
      <c r="K92" s="68"/>
      <c r="L92" s="6"/>
      <c r="M92" s="7"/>
      <c r="N92" s="7"/>
      <c r="O92" s="7"/>
      <c r="P92" s="7"/>
    </row>
    <row r="93" spans="1:16" ht="197.25" customHeight="1" x14ac:dyDescent="0.25">
      <c r="A93" s="22" t="s">
        <v>90</v>
      </c>
      <c r="B93" s="22" t="s">
        <v>27</v>
      </c>
      <c r="C93" s="22" t="s">
        <v>198</v>
      </c>
      <c r="D93" s="23" t="s">
        <v>115</v>
      </c>
      <c r="E93" s="23">
        <v>100</v>
      </c>
      <c r="F93" s="23">
        <v>100</v>
      </c>
      <c r="G93" s="23">
        <v>100</v>
      </c>
      <c r="H93" s="23">
        <v>100</v>
      </c>
      <c r="I93" s="23">
        <v>100</v>
      </c>
      <c r="J93" s="23">
        <v>100</v>
      </c>
      <c r="K93" s="23">
        <v>100</v>
      </c>
      <c r="L93" s="1"/>
    </row>
    <row r="94" spans="1:16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1"/>
    </row>
    <row r="95" spans="1:16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</sheetData>
  <mergeCells count="56">
    <mergeCell ref="B1:K1"/>
    <mergeCell ref="A54:K54"/>
    <mergeCell ref="A58:K58"/>
    <mergeCell ref="A60:K60"/>
    <mergeCell ref="A70:K70"/>
    <mergeCell ref="A62:K62"/>
    <mergeCell ref="A56:K56"/>
    <mergeCell ref="A64:K64"/>
    <mergeCell ref="A66:K66"/>
    <mergeCell ref="A68:K68"/>
    <mergeCell ref="A44:K44"/>
    <mergeCell ref="A46:K46"/>
    <mergeCell ref="A48:K48"/>
    <mergeCell ref="A50:K50"/>
    <mergeCell ref="A52:K52"/>
    <mergeCell ref="A7:K7"/>
    <mergeCell ref="A75:K75"/>
    <mergeCell ref="A76:K76"/>
    <mergeCell ref="A74:K74"/>
    <mergeCell ref="A14:K14"/>
    <mergeCell ref="A16:K16"/>
    <mergeCell ref="A18:K18"/>
    <mergeCell ref="A20:K20"/>
    <mergeCell ref="A22:K22"/>
    <mergeCell ref="A24:K24"/>
    <mergeCell ref="A26:K26"/>
    <mergeCell ref="A28:K28"/>
    <mergeCell ref="A30:K30"/>
    <mergeCell ref="A36:K36"/>
    <mergeCell ref="A38:K38"/>
    <mergeCell ref="A40:K40"/>
    <mergeCell ref="A42:K42"/>
    <mergeCell ref="A90:K90"/>
    <mergeCell ref="A88:K88"/>
    <mergeCell ref="A92:K92"/>
    <mergeCell ref="A78:K78"/>
    <mergeCell ref="A80:K80"/>
    <mergeCell ref="A82:K82"/>
    <mergeCell ref="A84:K84"/>
    <mergeCell ref="A86:K86"/>
    <mergeCell ref="A72:K72"/>
    <mergeCell ref="A3:K3"/>
    <mergeCell ref="A34:K34"/>
    <mergeCell ref="A11:K11"/>
    <mergeCell ref="A12:K12"/>
    <mergeCell ref="A8:K8"/>
    <mergeCell ref="A32:K32"/>
    <mergeCell ref="A33:K33"/>
    <mergeCell ref="A9:K9"/>
    <mergeCell ref="A10:K10"/>
    <mergeCell ref="F5:K5"/>
    <mergeCell ref="E5:E6"/>
    <mergeCell ref="D5:D6"/>
    <mergeCell ref="C5:C6"/>
    <mergeCell ref="B5:B6"/>
    <mergeCell ref="A5:A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rowBreaks count="8" manualBreakCount="8">
    <brk id="11" max="16383" man="1"/>
    <brk id="15" max="10" man="1"/>
    <brk id="21" max="16383" man="1"/>
    <brk id="30" max="10" man="1"/>
    <brk id="35" max="16383" man="1"/>
    <brk id="40" max="10" man="1"/>
    <brk id="45" max="16383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1</vt:lpstr>
      <vt:lpstr>Приложение № 2</vt:lpstr>
      <vt:lpstr>Приложение №3</vt:lpstr>
      <vt:lpstr>'Приложение №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Кривозубова Анна Сергеевна</dc:creator>
  <cp:lastModifiedBy>Пользователь</cp:lastModifiedBy>
  <cp:lastPrinted>2024-12-22T22:01:24Z</cp:lastPrinted>
  <dcterms:created xsi:type="dcterms:W3CDTF">2024-10-15T00:36:26Z</dcterms:created>
  <dcterms:modified xsi:type="dcterms:W3CDTF">2024-12-22T22:01:53Z</dcterms:modified>
</cp:coreProperties>
</file>